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1400" windowHeight="577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I2" i="1" l="1"/>
  <c r="I27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13" i="1"/>
  <c r="I31" i="1"/>
  <c r="I35" i="1"/>
  <c r="I39" i="1"/>
  <c r="I43" i="1"/>
  <c r="I47" i="1"/>
  <c r="I51" i="1"/>
  <c r="I55" i="1"/>
  <c r="I59" i="1"/>
  <c r="I16" i="1"/>
  <c r="I53" i="1" l="1"/>
  <c r="I45" i="1"/>
  <c r="I37" i="1"/>
  <c r="I57" i="1"/>
  <c r="I49" i="1"/>
  <c r="I41" i="1"/>
  <c r="I33" i="1"/>
  <c r="I58" i="1"/>
  <c r="I56" i="1"/>
  <c r="I52" i="1"/>
  <c r="I50" i="1"/>
  <c r="I48" i="1"/>
  <c r="I46" i="1"/>
  <c r="I44" i="1"/>
  <c r="I42" i="1"/>
  <c r="I40" i="1"/>
  <c r="I38" i="1"/>
  <c r="I36" i="1"/>
  <c r="I34" i="1"/>
  <c r="I32" i="1"/>
  <c r="I30" i="1"/>
  <c r="I54" i="1"/>
  <c r="I18" i="1"/>
  <c r="I20" i="1"/>
  <c r="I22" i="1"/>
  <c r="I17" i="1"/>
  <c r="I29" i="1"/>
  <c r="I28" i="1"/>
  <c r="I24" i="1"/>
  <c r="I19" i="1"/>
  <c r="I15" i="1"/>
  <c r="I23" i="1"/>
  <c r="I14" i="1"/>
  <c r="I26" i="1"/>
  <c r="I13" i="1"/>
  <c r="I25" i="1"/>
  <c r="I21" i="1"/>
</calcChain>
</file>

<file path=xl/comments1.xml><?xml version="1.0" encoding="utf-8"?>
<comments xmlns="http://schemas.openxmlformats.org/spreadsheetml/2006/main">
  <authors>
    <author>К</author>
  </authors>
  <commentList>
    <comment ref="I1" authorId="0">
      <text>
        <r>
          <rPr>
            <b/>
            <sz val="9"/>
            <color indexed="81"/>
            <rFont val="Tahoma"/>
            <charset val="1"/>
          </rPr>
          <t>К:</t>
        </r>
        <r>
          <rPr>
            <sz val="9"/>
            <color indexed="81"/>
            <rFont val="Tahoma"/>
            <charset val="1"/>
          </rPr>
          <t xml:space="preserve">
вводится вручную,
по умолчанию = 0,23
</t>
        </r>
      </text>
    </comment>
    <comment ref="J1" authorId="0">
      <text>
        <r>
          <rPr>
            <b/>
            <sz val="9"/>
            <color indexed="81"/>
            <rFont val="Tahoma"/>
            <charset val="1"/>
          </rPr>
          <t>К:</t>
        </r>
        <r>
          <rPr>
            <sz val="9"/>
            <color indexed="81"/>
            <rFont val="Tahoma"/>
            <charset val="1"/>
          </rPr>
          <t xml:space="preserve">
вводится вруную,
по умолчанию = 2</t>
        </r>
      </text>
    </comment>
    <comment ref="I2" authorId="0">
      <text>
        <r>
          <rPr>
            <b/>
            <sz val="9"/>
            <color indexed="81"/>
            <rFont val="Tahoma"/>
            <family val="2"/>
            <charset val="204"/>
          </rPr>
          <t>К:</t>
        </r>
        <r>
          <rPr>
            <sz val="9"/>
            <color indexed="81"/>
            <rFont val="Tahoma"/>
            <family val="2"/>
            <charset val="204"/>
          </rPr>
          <t xml:space="preserve">
за 1 взят месяц(30дней)</t>
        </r>
      </text>
    </comment>
    <comment ref="C4" authorId="0">
      <text>
        <r>
          <rPr>
            <b/>
            <sz val="9"/>
            <color indexed="81"/>
            <rFont val="Tahoma"/>
            <charset val="1"/>
          </rPr>
          <t>К:</t>
        </r>
        <r>
          <rPr>
            <sz val="9"/>
            <color indexed="81"/>
            <rFont val="Tahoma"/>
            <charset val="1"/>
          </rPr>
          <t xml:space="preserve">
берется из справочника номенклатура (выбирается группа)
</t>
        </r>
      </text>
    </comment>
    <comment ref="C6" authorId="0">
      <text>
        <r>
          <rPr>
            <b/>
            <sz val="9"/>
            <color indexed="81"/>
            <rFont val="Tahoma"/>
            <charset val="1"/>
          </rPr>
          <t>К:</t>
        </r>
        <r>
          <rPr>
            <sz val="9"/>
            <color indexed="81"/>
            <rFont val="Tahoma"/>
            <charset val="1"/>
          </rPr>
          <t xml:space="preserve">
берется из справочника типы цен (оптовая, розница)
</t>
        </r>
      </text>
    </comment>
    <comment ref="E10" authorId="0">
      <text>
        <r>
          <rPr>
            <b/>
            <sz val="9"/>
            <color indexed="81"/>
            <rFont val="Tahoma"/>
            <charset val="1"/>
          </rPr>
          <t>К:</t>
        </r>
        <r>
          <rPr>
            <sz val="9"/>
            <color indexed="81"/>
            <rFont val="Tahoma"/>
            <charset val="1"/>
          </rPr>
          <t xml:space="preserve">
Средние продаж в мес., за период.
Если тенденция положительная(более +20%), то ячейка окрашена в зелен цвет, если отрицателная(более-30%)-красный
*цвета-бледнозеленый и бледно-красный, от ярких наверное глаза быстро устанут?</t>
        </r>
      </text>
    </comment>
    <comment ref="G10" authorId="0">
      <text>
        <r>
          <rPr>
            <b/>
            <sz val="9"/>
            <color indexed="81"/>
            <rFont val="Tahoma"/>
            <family val="2"/>
            <charset val="204"/>
          </rPr>
          <t>К:</t>
        </r>
        <r>
          <rPr>
            <sz val="9"/>
            <color indexed="81"/>
            <rFont val="Tahoma"/>
            <family val="2"/>
            <charset val="204"/>
          </rPr>
          <t xml:space="preserve">
в пределах k</t>
        </r>
        <r>
          <rPr>
            <vertAlign val="subscript"/>
            <sz val="9"/>
            <color indexed="81"/>
            <rFont val="Tahoma"/>
            <family val="2"/>
            <charset val="204"/>
          </rPr>
          <t xml:space="preserve">остр
</t>
        </r>
        <r>
          <rPr>
            <sz val="9"/>
            <color indexed="81"/>
            <rFont val="Tahoma"/>
            <family val="2"/>
            <charset val="204"/>
          </rPr>
          <t>кол-во дней берется по k</t>
        </r>
        <r>
          <rPr>
            <vertAlign val="subscript"/>
            <sz val="9"/>
            <color indexed="81"/>
            <rFont val="Tahoma"/>
            <family val="2"/>
            <charset val="204"/>
          </rPr>
          <t>остр</t>
        </r>
        <r>
          <rPr>
            <sz val="9"/>
            <color indexed="81"/>
            <rFont val="Tahoma"/>
            <family val="2"/>
            <charset val="204"/>
          </rPr>
          <t xml:space="preserve">
информация вытягитвается из Заказов Поставщику, срок поступления в них всегда указан</t>
        </r>
      </text>
    </comment>
    <comment ref="H10" authorId="0">
      <text>
        <r>
          <rPr>
            <b/>
            <sz val="9"/>
            <color indexed="81"/>
            <rFont val="Tahoma"/>
            <family val="2"/>
            <charset val="204"/>
          </rPr>
          <t>К:</t>
        </r>
        <r>
          <rPr>
            <sz val="9"/>
            <color indexed="81"/>
            <rFont val="Tahoma"/>
            <family val="2"/>
            <charset val="204"/>
          </rPr>
          <t xml:space="preserve">
более k</t>
        </r>
        <r>
          <rPr>
            <vertAlign val="subscript"/>
            <sz val="9"/>
            <color indexed="81"/>
            <rFont val="Tahoma"/>
            <family val="2"/>
            <charset val="204"/>
          </rPr>
          <t>остр</t>
        </r>
      </text>
    </comment>
    <comment ref="K10" authorId="0">
      <text>
        <r>
          <rPr>
            <b/>
            <sz val="9"/>
            <color indexed="81"/>
            <rFont val="Tahoma"/>
            <family val="2"/>
            <charset val="204"/>
          </rPr>
          <t>К:</t>
        </r>
        <r>
          <rPr>
            <sz val="9"/>
            <color indexed="81"/>
            <rFont val="Tahoma"/>
            <family val="2"/>
            <charset val="204"/>
          </rPr>
          <t xml:space="preserve">
вытягивается из регистра
</t>
        </r>
      </text>
    </comment>
    <comment ref="L10" authorId="0">
      <text>
        <r>
          <rPr>
            <b/>
            <sz val="9"/>
            <color indexed="81"/>
            <rFont val="Tahoma"/>
            <family val="2"/>
            <charset val="204"/>
          </rPr>
          <t>К:</t>
        </r>
        <r>
          <rPr>
            <sz val="9"/>
            <color indexed="81"/>
            <rFont val="Tahoma"/>
            <family val="2"/>
            <charset val="204"/>
          </rPr>
          <t xml:space="preserve">
последняя цена закупа (Основной тип цен закупки)</t>
        </r>
      </text>
    </comment>
  </commentList>
</comments>
</file>

<file path=xl/sharedStrings.xml><?xml version="1.0" encoding="utf-8"?>
<sst xmlns="http://schemas.openxmlformats.org/spreadsheetml/2006/main" count="109" uniqueCount="107">
  <si>
    <t>Ведомость по товарам на складах</t>
  </si>
  <si>
    <t>Оригинальный номер</t>
  </si>
  <si>
    <t>Артикул</t>
  </si>
  <si>
    <t>Номенклатура</t>
  </si>
  <si>
    <t>Количество</t>
  </si>
  <si>
    <t>Кон. остаток</t>
  </si>
  <si>
    <t>Fiat Ducato 00-06</t>
  </si>
  <si>
    <t>32H110</t>
  </si>
  <si>
    <t>Амортизатор задний мах нагрузка Boxer/Ducato I, II  BOGE</t>
  </si>
  <si>
    <t>Амортизатор задний мах нагрузка Boxer/Ducato I, II  KYB</t>
  </si>
  <si>
    <t>1944G</t>
  </si>
  <si>
    <t>Амортизатор задний мах нагрузка Boxer/Ducato I, II  MagnetiMarelli</t>
  </si>
  <si>
    <t>5202J5</t>
  </si>
  <si>
    <t>40266230000/A3059H</t>
  </si>
  <si>
    <t>Амортизатор передний макс.нагрузка Boxer/Ducato I/II  Meyle</t>
  </si>
  <si>
    <t>PSA635852</t>
  </si>
  <si>
    <t>Амортизатор передний макс.нагрузка Boxer/Ducato I/II  Patron</t>
  </si>
  <si>
    <t>Втулка подшипника подвесногоприводного вала (стопорное кольцо) Boxer/Ducato 94-02</t>
  </si>
  <si>
    <t>bd5046</t>
  </si>
  <si>
    <t>Диск тормозной задний Ducato 94- rus  BM</t>
  </si>
  <si>
    <t>TB217038/2155210003</t>
  </si>
  <si>
    <t>Диск тормозной передний Ducato 94- rus  FENOX/MYL</t>
  </si>
  <si>
    <t>Замок сдвижной двери основной Ducato rus</t>
  </si>
  <si>
    <t>FDP7480T</t>
  </si>
  <si>
    <t>Колодки тормозные дисковые задние Ducato rus r16   PILENGA</t>
  </si>
  <si>
    <t>FDP7350T</t>
  </si>
  <si>
    <t>Колодки тормозные дисковые передние Ducato rus r16   PILENGA</t>
  </si>
  <si>
    <t>FT56543</t>
  </si>
  <si>
    <t>Мотор отопителя Ducato rus с 02-  FAST</t>
  </si>
  <si>
    <t>TGE422P</t>
  </si>
  <si>
    <t>Мотор стеклоочистителя jumper/boxer/ducato 02-  MAGNETI MARELLI</t>
  </si>
  <si>
    <t>JTE1034</t>
  </si>
  <si>
    <t>Наконечник рулевой тяги jumper/boxer/ducato 2,0-3,8l 96-  TRW</t>
  </si>
  <si>
    <t>Наконечник рулевой тяги jumper/boxer/ducato 2,0-3,8l 96- RTS</t>
  </si>
  <si>
    <t>Опора шаровая Ducato 18 rus (колеса 16")  (PILENGA) MYL</t>
  </si>
  <si>
    <t>JBJ717</t>
  </si>
  <si>
    <t>Опора шаровая Ducato 18 rus (колеса 16")  TRW</t>
  </si>
  <si>
    <t>153421-NO /7494</t>
  </si>
  <si>
    <t>Отбойник задней рессоры Fiat Ducato 00-06</t>
  </si>
  <si>
    <t>Отбойник+Пыльник амортизатора переднего  SASIC (к-т на 1аморт)</t>
  </si>
  <si>
    <t>Патрубок интеркулера (верхний)  Ducato *DEL</t>
  </si>
  <si>
    <t>AB41658YS04</t>
  </si>
  <si>
    <t>Подшипник вторичного вала задний (трехвалка нижний-верхний) Ducato rus кпп м38 NTN-SNR (28x72x27.6)</t>
  </si>
  <si>
    <t>AB40710S01</t>
  </si>
  <si>
    <t>Подшипник вторичного вала кпп Ducato rus  NTN-SNR (28x75x21) №2</t>
  </si>
  <si>
    <t>N40000S04H100</t>
  </si>
  <si>
    <t>Подшипник вторичного вала кпп Ducato rus  NTN-SNR (40x85x20) №1</t>
  </si>
  <si>
    <t>55558550/N41518H300</t>
  </si>
  <si>
    <t>Подшипник вторичного вала передний (трехвалка) Ducato rus е222 psa (передний м38)</t>
  </si>
  <si>
    <t>Подшипник нижнего вторичного вала передний (трехвалка) Ducato rus кпп e222</t>
  </si>
  <si>
    <t>71771943/AB41659S01</t>
  </si>
  <si>
    <t>Подшипник первичного вала кпп (задний трехвалка) фиат дукато rus 02-</t>
  </si>
  <si>
    <t>55558534/N41517H300</t>
  </si>
  <si>
    <t>Подшипник первичного вала передний (трехвалка) Ducato rus 30x58x17</t>
  </si>
  <si>
    <t>Подшипник ступицы задней Ducato 94-06  MYL</t>
  </si>
  <si>
    <t>VKBA3552</t>
  </si>
  <si>
    <t>Подшипник ступицы передней Ducato 94-06  SKF</t>
  </si>
  <si>
    <t>3293A1</t>
  </si>
  <si>
    <t>Пыльник ШРУС наружнего Boxer/Ducato 94-02 (230) R15  GKN/LOEBRO</t>
  </si>
  <si>
    <t>LRC1650</t>
  </si>
  <si>
    <t>Радиатор ducato/boxer/jumper/relay1.9td/2.0/2.0td/2.2/2.5td/2.8td 94-06 LUZAR</t>
  </si>
  <si>
    <t>Радиатор отопителя  jumper/boxer/ducato (230, 244) 02-06  FIAT</t>
  </si>
  <si>
    <t>Реле вентилятора Ducato rus с 02-</t>
  </si>
  <si>
    <t>D4609</t>
  </si>
  <si>
    <t>Ремкомплект суппорта переднего Boxer/Ducato 02- (46-mm)  AUTOFREN</t>
  </si>
  <si>
    <t>HD3451</t>
  </si>
  <si>
    <t>Ролик сдвижной двери верхний Fiat Ducato (неоригинал)</t>
  </si>
  <si>
    <t>9033J4</t>
  </si>
  <si>
    <t>Ролик сдвижной двери верхний Fiat Ducato (оригинал)</t>
  </si>
  <si>
    <t>8003204/21611</t>
  </si>
  <si>
    <t>Сайлентблок переднего рычага задний Ducato 94-06 SASIC</t>
  </si>
  <si>
    <t>Сайлентблок переднего рычага передний (малый со втулкой) Ducato 94- rus  SASIC</t>
  </si>
  <si>
    <t>Сайлентблок рессоры задн. Ducato/Boxer 94-06 (выписывать по 2шт)  SASIC</t>
  </si>
  <si>
    <t>Сайлентблок рессоры передний Ducato 94-06</t>
  </si>
  <si>
    <t>Сальник (дефлектор) подшипника подвесного Boxer/Ducato 94-02</t>
  </si>
  <si>
    <t>TSP2401/915800/0875375</t>
  </si>
  <si>
    <t>Стойка стабилизатора Ducato 94-06</t>
  </si>
  <si>
    <t>Сцепление Ducato (2-х вал) 02-06  VALEO</t>
  </si>
  <si>
    <t>Сцепление Ducato (3-х вал) 02-06  VALEO  9601</t>
  </si>
  <si>
    <t>4745V4</t>
  </si>
  <si>
    <t>721663585/9023138</t>
  </si>
  <si>
    <t>Трос ручного тормоза задняя часть jumper/boxer/ducato (230, 244) 94-  Topran</t>
  </si>
  <si>
    <t>1102071/909924</t>
  </si>
  <si>
    <t>Трос ручного тормоза передняя часть jumper/boxer/ducato 94-  ADRIAUTO</t>
  </si>
  <si>
    <t>TSP1191, 915927, 19458</t>
  </si>
  <si>
    <t>Тяга рулевая jumper/boxer/ducato 96-06  PILENGA/RVL</t>
  </si>
  <si>
    <t>Средн.продаж</t>
  </si>
  <si>
    <t>Острая</t>
  </si>
  <si>
    <t>Общая</t>
  </si>
  <si>
    <t>В дороге</t>
  </si>
  <si>
    <t>В дороге, долго</t>
  </si>
  <si>
    <t>Цена</t>
  </si>
  <si>
    <t>Последняя входная</t>
  </si>
  <si>
    <t xml:space="preserve">Период: </t>
  </si>
  <si>
    <t>Нач.Дата</t>
  </si>
  <si>
    <t>Кон.Дата</t>
  </si>
  <si>
    <t>задаваемые параметры</t>
  </si>
  <si>
    <t>Потребность</t>
  </si>
  <si>
    <t>ТипЦ.</t>
  </si>
  <si>
    <t>Тип цен:</t>
  </si>
  <si>
    <t>Номенклатура:</t>
  </si>
  <si>
    <t>(2)</t>
  </si>
  <si>
    <t>(1)</t>
  </si>
  <si>
    <t>(3)</t>
  </si>
  <si>
    <t>(4)</t>
  </si>
  <si>
    <r>
      <t xml:space="preserve"> =(1)*k</t>
    </r>
    <r>
      <rPr>
        <vertAlign val="subscript"/>
        <sz val="8"/>
        <rFont val="Arial"/>
        <family val="2"/>
        <charset val="204"/>
      </rPr>
      <t>остр</t>
    </r>
    <r>
      <rPr>
        <sz val="8"/>
        <rFont val="Arial"/>
      </rPr>
      <t>-(2)-(3)</t>
    </r>
  </si>
  <si>
    <r>
      <t xml:space="preserve"> =(1)*k</t>
    </r>
    <r>
      <rPr>
        <vertAlign val="subscript"/>
        <sz val="8"/>
        <rFont val="Arial"/>
        <family val="2"/>
        <charset val="204"/>
      </rPr>
      <t>общ</t>
    </r>
    <r>
      <rPr>
        <sz val="8"/>
        <rFont val="Arial"/>
        <family val="2"/>
        <charset val="204"/>
      </rPr>
      <t>-(2)-(3)-(4)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</si>
</sst>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;[Red]\-0.000"/>
    <numFmt numFmtId="165" formatCode="0000000"/>
  </numFmts>
  <fonts count="12" x14ac:knownFonts="1">
    <font>
      <sz val="8"/>
      <name val="Arial"/>
    </font>
    <font>
      <sz val="8"/>
      <name val="Arial"/>
      <family val="2"/>
    </font>
    <font>
      <b/>
      <sz val="12"/>
      <name val="Arial"/>
      <family val="2"/>
    </font>
    <font>
      <b/>
      <sz val="8"/>
      <color rgb="FF594304"/>
      <name val="Arial"/>
      <family val="2"/>
    </font>
    <font>
      <sz val="8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Arial"/>
      <family val="2"/>
      <charset val="204"/>
    </font>
    <font>
      <vertAlign val="subscript"/>
      <sz val="8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vertAlign val="subscript"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5F2DD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rgb="FFB3AC86"/>
      </left>
      <right/>
      <top style="thin">
        <color rgb="FFB3AC86"/>
      </top>
      <bottom style="thin">
        <color rgb="FFB3AC86"/>
      </bottom>
      <diagonal/>
    </border>
    <border>
      <left/>
      <right style="thin">
        <color rgb="FFB3AC86"/>
      </right>
      <top style="thin">
        <color rgb="FFB3AC86"/>
      </top>
      <bottom style="thin">
        <color rgb="FFB3AC86"/>
      </bottom>
      <diagonal/>
    </border>
    <border>
      <left/>
      <right/>
      <top style="thin">
        <color rgb="FFB3AC86"/>
      </top>
      <bottom style="thin">
        <color rgb="FFB3AC8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top" wrapText="1" inden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 vertical="top" wrapText="1"/>
    </xf>
    <xf numFmtId="164" fontId="4" fillId="3" borderId="1" xfId="0" applyNumberFormat="1" applyFont="1" applyFill="1" applyBorder="1" applyAlignment="1">
      <alignment horizontal="right" vertical="top" wrapText="1"/>
    </xf>
    <xf numFmtId="1" fontId="4" fillId="3" borderId="1" xfId="0" applyNumberFormat="1" applyFont="1" applyFill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horizontal="left" vertical="top" wrapText="1" indent="1"/>
    </xf>
    <xf numFmtId="165" fontId="4" fillId="3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top" wrapText="1"/>
    </xf>
    <xf numFmtId="49" fontId="0" fillId="0" borderId="0" xfId="0" applyNumberForma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right" vertical="top" wrapText="1"/>
    </xf>
    <xf numFmtId="3" fontId="4" fillId="3" borderId="1" xfId="0" applyNumberFormat="1" applyFont="1" applyFill="1" applyBorder="1" applyAlignment="1">
      <alignment horizontal="center" vertical="top" wrapText="1"/>
    </xf>
    <xf numFmtId="0" fontId="0" fillId="4" borderId="5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142875</xdr:colOff>
      <xdr:row>0</xdr:row>
      <xdr:rowOff>0</xdr:rowOff>
    </xdr:from>
    <xdr:ext cx="323851" cy="180974"/>
    <xdr:sp macro="" textlink="">
      <xdr:nvSpPr>
        <xdr:cNvPr id="2" name="TextBox 1"/>
        <xdr:cNvSpPr txBox="1"/>
      </xdr:nvSpPr>
      <xdr:spPr>
        <a:xfrm>
          <a:off x="11382375" y="0"/>
          <a:ext cx="323851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lang="en-US" sz="1100"/>
            <a:t>k</a:t>
          </a:r>
          <a:r>
            <a:rPr lang="ru-RU" sz="1100" baseline="-25000"/>
            <a:t>общ</a:t>
          </a:r>
          <a:r>
            <a:rPr lang="en-US" sz="1100"/>
            <a:t>=</a:t>
          </a:r>
          <a:endParaRPr lang="ru-RU" sz="1100"/>
        </a:p>
      </xdr:txBody>
    </xdr:sp>
    <xdr:clientData/>
  </xdr:oneCellAnchor>
  <xdr:oneCellAnchor>
    <xdr:from>
      <xdr:col>8</xdr:col>
      <xdr:colOff>76200</xdr:colOff>
      <xdr:row>0</xdr:row>
      <xdr:rowOff>0</xdr:rowOff>
    </xdr:from>
    <xdr:ext cx="314327" cy="209550"/>
    <xdr:sp macro="" textlink="">
      <xdr:nvSpPr>
        <xdr:cNvPr id="3" name="TextBox 2"/>
        <xdr:cNvSpPr txBox="1"/>
      </xdr:nvSpPr>
      <xdr:spPr>
        <a:xfrm>
          <a:off x="10315575" y="0"/>
          <a:ext cx="314327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lang="en-US" sz="1100"/>
            <a:t>k</a:t>
          </a:r>
          <a:r>
            <a:rPr lang="ru-RU" sz="1100" baseline="-25000"/>
            <a:t>остр</a:t>
          </a:r>
          <a:r>
            <a:rPr lang="en-US" sz="1100"/>
            <a:t>=</a:t>
          </a:r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O59"/>
  <sheetViews>
    <sheetView tabSelected="1" workbookViewId="0">
      <selection activeCell="D6" sqref="D6"/>
    </sheetView>
  </sheetViews>
  <sheetFormatPr defaultColWidth="10.1640625" defaultRowHeight="11.45" customHeight="1" outlineLevelRow="1" x14ac:dyDescent="0.2"/>
  <cols>
    <col min="1" max="1" width="1.5" style="1" customWidth="1"/>
    <col min="2" max="2" width="17.5" style="1" customWidth="1"/>
    <col min="3" max="3" width="28.5" style="1" customWidth="1"/>
    <col min="4" max="4" width="61.6640625" style="1" customWidth="1"/>
    <col min="5" max="5" width="15.83203125" style="1" customWidth="1"/>
    <col min="6" max="6" width="15.6640625" style="1" customWidth="1"/>
    <col min="7" max="7" width="15.33203125" style="1" customWidth="1"/>
    <col min="8" max="8" width="15.83203125" style="1" customWidth="1"/>
    <col min="9" max="9" width="16.83203125" style="1" customWidth="1"/>
    <col min="10" max="10" width="17.33203125" style="1" customWidth="1"/>
    <col min="11" max="12" width="17" style="1" customWidth="1"/>
  </cols>
  <sheetData>
    <row r="1" spans="2:15" s="1" customFormat="1" ht="16.5" thickBot="1" x14ac:dyDescent="0.25">
      <c r="B1" s="2" t="s">
        <v>0</v>
      </c>
      <c r="I1" s="22"/>
      <c r="J1" s="22"/>
    </row>
    <row r="2" spans="2:15" s="1" customFormat="1" ht="12" thickBot="1" x14ac:dyDescent="0.25">
      <c r="B2" s="3" t="s">
        <v>93</v>
      </c>
      <c r="C2" s="21" t="s">
        <v>94</v>
      </c>
      <c r="D2" s="21" t="s">
        <v>95</v>
      </c>
      <c r="I2" s="18">
        <f>7/30</f>
        <v>0.23333333333333334</v>
      </c>
      <c r="J2" s="15">
        <v>2</v>
      </c>
      <c r="N2" s="22"/>
      <c r="O2" s="1" t="s">
        <v>96</v>
      </c>
    </row>
    <row r="3" spans="2:15" s="1" customFormat="1" ht="12" thickBot="1" x14ac:dyDescent="0.25">
      <c r="B3" s="3"/>
    </row>
    <row r="4" spans="2:15" s="1" customFormat="1" ht="12" thickBot="1" x14ac:dyDescent="0.25">
      <c r="B4" s="3" t="s">
        <v>100</v>
      </c>
      <c r="C4" s="21"/>
    </row>
    <row r="5" spans="2:15" s="1" customFormat="1" ht="12" thickBot="1" x14ac:dyDescent="0.25">
      <c r="B5" s="3"/>
      <c r="C5" s="3"/>
    </row>
    <row r="6" spans="2:15" s="1" customFormat="1" ht="12" thickBot="1" x14ac:dyDescent="0.25">
      <c r="B6" s="3" t="s">
        <v>99</v>
      </c>
      <c r="C6" s="21" t="s">
        <v>98</v>
      </c>
    </row>
    <row r="7" spans="2:15" s="1" customFormat="1" ht="11.25" x14ac:dyDescent="0.2">
      <c r="B7" s="3"/>
    </row>
    <row r="8" spans="2:15" ht="11.25" x14ac:dyDescent="0.2"/>
    <row r="9" spans="2:15" ht="22.5" x14ac:dyDescent="0.2">
      <c r="B9" s="4" t="s">
        <v>1</v>
      </c>
      <c r="C9" s="4" t="s">
        <v>2</v>
      </c>
      <c r="D9" s="4" t="s">
        <v>3</v>
      </c>
      <c r="E9" s="23" t="s">
        <v>4</v>
      </c>
      <c r="F9" s="24"/>
      <c r="G9" s="24"/>
      <c r="H9" s="25"/>
      <c r="I9" s="23" t="s">
        <v>97</v>
      </c>
      <c r="J9" s="24"/>
      <c r="K9" s="23" t="s">
        <v>91</v>
      </c>
      <c r="L9" s="24"/>
    </row>
    <row r="10" spans="2:15" ht="11.1" customHeight="1" x14ac:dyDescent="0.2">
      <c r="B10" s="6"/>
      <c r="C10" s="6"/>
      <c r="D10" s="6"/>
      <c r="E10" s="5" t="s">
        <v>86</v>
      </c>
      <c r="F10" s="5" t="s">
        <v>5</v>
      </c>
      <c r="G10" s="5" t="s">
        <v>89</v>
      </c>
      <c r="H10" s="5" t="s">
        <v>90</v>
      </c>
      <c r="I10" s="5" t="s">
        <v>87</v>
      </c>
      <c r="J10" s="5" t="s">
        <v>88</v>
      </c>
      <c r="K10" s="5" t="s">
        <v>98</v>
      </c>
      <c r="L10" s="5" t="s">
        <v>92</v>
      </c>
    </row>
    <row r="11" spans="2:15" s="16" customFormat="1" ht="15.75" customHeight="1" x14ac:dyDescent="0.2">
      <c r="E11" s="16" t="s">
        <v>102</v>
      </c>
      <c r="F11" s="16" t="s">
        <v>101</v>
      </c>
      <c r="G11" s="16" t="s">
        <v>103</v>
      </c>
      <c r="H11" s="16" t="s">
        <v>104</v>
      </c>
      <c r="I11" s="17" t="s">
        <v>105</v>
      </c>
      <c r="J11" s="17" t="s">
        <v>106</v>
      </c>
    </row>
    <row r="12" spans="2:15" ht="11.1" customHeight="1" x14ac:dyDescent="0.2">
      <c r="B12" s="4"/>
      <c r="C12" s="4"/>
      <c r="D12" s="4" t="s">
        <v>6</v>
      </c>
      <c r="E12" s="7"/>
      <c r="F12" s="7"/>
      <c r="G12" s="7"/>
      <c r="H12" s="7"/>
      <c r="I12" s="7"/>
      <c r="J12" s="7"/>
      <c r="K12" s="7"/>
      <c r="L12" s="7"/>
    </row>
    <row r="13" spans="2:15" ht="11.1" customHeight="1" outlineLevel="1" x14ac:dyDescent="0.2">
      <c r="B13" s="8"/>
      <c r="C13" s="9" t="s">
        <v>7</v>
      </c>
      <c r="D13" s="9" t="s">
        <v>8</v>
      </c>
      <c r="E13" s="20"/>
      <c r="F13" s="20">
        <v>6</v>
      </c>
      <c r="G13" s="20"/>
      <c r="H13" s="20"/>
      <c r="I13" s="20" t="str">
        <f>IF(E13*$I$2&gt;F13,ROUNDUP(E13*$I$2-G13,0),"")</f>
        <v/>
      </c>
      <c r="J13" s="20" t="str">
        <f>IF(E13*$J$2-F13-G13-H13&lt;=0,"",ROUNDUP(E13*$J$2-F13-G13-H13,0))</f>
        <v/>
      </c>
      <c r="K13" s="19"/>
      <c r="L13" s="19"/>
    </row>
    <row r="14" spans="2:15" ht="11.1" customHeight="1" outlineLevel="1" x14ac:dyDescent="0.2">
      <c r="B14" s="8"/>
      <c r="C14" s="12">
        <v>345021</v>
      </c>
      <c r="D14" s="9" t="s">
        <v>9</v>
      </c>
      <c r="E14" s="20"/>
      <c r="F14" s="20">
        <v>2</v>
      </c>
      <c r="G14" s="20"/>
      <c r="H14" s="20"/>
      <c r="I14" s="20" t="str">
        <f>IF(E14*$I$2&gt;F14,ROUNDUP(E14*$I$2-G14,0),"")</f>
        <v/>
      </c>
      <c r="J14" s="20" t="str">
        <f>IF(E14*$J$2-F14-G14-H14&lt;=0,"",ROUNDUP(E14*$J$2-F14-G14-H14,0))</f>
        <v/>
      </c>
      <c r="K14" s="19"/>
      <c r="L14" s="19"/>
    </row>
    <row r="15" spans="2:15" ht="11.1" customHeight="1" outlineLevel="1" x14ac:dyDescent="0.2">
      <c r="B15" s="8"/>
      <c r="C15" s="9" t="s">
        <v>10</v>
      </c>
      <c r="D15" s="9" t="s">
        <v>11</v>
      </c>
      <c r="E15" s="20"/>
      <c r="F15" s="20">
        <v>11</v>
      </c>
      <c r="G15" s="20"/>
      <c r="H15" s="20"/>
      <c r="I15" s="20" t="str">
        <f>IF(E15*$I$2&gt;F15,ROUNDUP(E15*$I$2-G15,0),"")</f>
        <v/>
      </c>
      <c r="J15" s="20" t="str">
        <f>IF(E15*$J$2-F15-G15-H15&lt;=0,"",ROUNDUP(E15*$J$2-F15-G15-H15,0))</f>
        <v/>
      </c>
      <c r="K15" s="19"/>
      <c r="L15" s="19"/>
    </row>
    <row r="16" spans="2:15" ht="11.1" customHeight="1" outlineLevel="1" x14ac:dyDescent="0.2">
      <c r="B16" s="8" t="s">
        <v>12</v>
      </c>
      <c r="C16" s="9" t="s">
        <v>13</v>
      </c>
      <c r="D16" s="9" t="s">
        <v>14</v>
      </c>
      <c r="E16" s="20"/>
      <c r="F16" s="20">
        <v>4</v>
      </c>
      <c r="G16" s="20"/>
      <c r="H16" s="20"/>
      <c r="I16" s="20" t="str">
        <f>IF(E16*$I$2&gt;F16,ROUNDUP(E16*$I$2-G16,0),"")</f>
        <v/>
      </c>
      <c r="J16" s="20" t="str">
        <f>IF(E16*$J$2-F16-G16-H16&lt;=0,"",ROUNDUP(E16*$J$2-F16-G16-H16,0))</f>
        <v/>
      </c>
      <c r="K16" s="19"/>
      <c r="L16" s="19"/>
    </row>
    <row r="17" spans="2:12" ht="11.1" customHeight="1" outlineLevel="1" x14ac:dyDescent="0.2">
      <c r="B17" s="8" t="s">
        <v>12</v>
      </c>
      <c r="C17" s="9" t="s">
        <v>15</v>
      </c>
      <c r="D17" s="9" t="s">
        <v>16</v>
      </c>
      <c r="E17" s="20">
        <v>9</v>
      </c>
      <c r="F17" s="20">
        <v>17</v>
      </c>
      <c r="G17" s="20">
        <v>5</v>
      </c>
      <c r="H17" s="20"/>
      <c r="I17" s="20" t="str">
        <f>IF(E17*$I$2&gt;F17,ROUNDUP(E17*$I$2-G17,0),"")</f>
        <v/>
      </c>
      <c r="J17" s="20" t="str">
        <f>IF(E17*$J$2-F17-G17-H17&lt;=0,"",ROUNDUP(E17*$J$2-F17-G17-H17,0))</f>
        <v/>
      </c>
      <c r="K17" s="19"/>
      <c r="L17" s="19"/>
    </row>
    <row r="18" spans="2:12" ht="21.95" customHeight="1" outlineLevel="1" x14ac:dyDescent="0.2">
      <c r="B18" s="8"/>
      <c r="C18" s="12">
        <v>324810</v>
      </c>
      <c r="D18" s="9" t="s">
        <v>17</v>
      </c>
      <c r="E18" s="20">
        <v>1</v>
      </c>
      <c r="F18" s="20">
        <v>1</v>
      </c>
      <c r="G18" s="20"/>
      <c r="H18" s="20"/>
      <c r="I18" s="20" t="str">
        <f>IF(E18*$I$2&gt;F18,ROUNDUP(E18*$I$2-G18,0),"")</f>
        <v/>
      </c>
      <c r="J18" s="20">
        <f>IF(E18*$J$2-F18-G18-H18&lt;=0,"",ROUNDUP(E18*$J$2-F18-G18-H18,0))</f>
        <v>1</v>
      </c>
      <c r="K18" s="19"/>
      <c r="L18" s="19"/>
    </row>
    <row r="19" spans="2:12" ht="11.1" customHeight="1" outlineLevel="1" x14ac:dyDescent="0.2">
      <c r="B19" s="13">
        <v>46833807</v>
      </c>
      <c r="C19" s="9" t="s">
        <v>18</v>
      </c>
      <c r="D19" s="9" t="s">
        <v>19</v>
      </c>
      <c r="E19" s="20">
        <v>3</v>
      </c>
      <c r="F19" s="20">
        <v>1</v>
      </c>
      <c r="G19" s="20">
        <v>5</v>
      </c>
      <c r="H19" s="20"/>
      <c r="I19" s="20" t="str">
        <f>IF(E19*$I$2&gt;F19,ROUNDUP(E19*$I$2-G19,0),"")</f>
        <v/>
      </c>
      <c r="J19" s="20" t="str">
        <f>IF(E19*$J$2-F19-G19-H19&lt;=0,"",ROUNDUP(E19*$J$2-F19-G19-H19,0))</f>
        <v/>
      </c>
      <c r="K19" s="19"/>
      <c r="L19" s="19"/>
    </row>
    <row r="20" spans="2:12" ht="11.1" customHeight="1" outlineLevel="1" x14ac:dyDescent="0.2">
      <c r="B20" s="8"/>
      <c r="C20" s="9" t="s">
        <v>20</v>
      </c>
      <c r="D20" s="9" t="s">
        <v>21</v>
      </c>
      <c r="E20" s="20">
        <v>7</v>
      </c>
      <c r="F20" s="20">
        <v>1</v>
      </c>
      <c r="G20" s="20"/>
      <c r="H20" s="20"/>
      <c r="I20" s="20">
        <f>IF(E20*$I$2&gt;F20,ROUNDUP(E20*$I$2-G20,0),"")</f>
        <v>2</v>
      </c>
      <c r="J20" s="20">
        <f>IF(E20*$J$2-F20-G20-H20&lt;=0,"",ROUNDUP(E20*$J$2-F20-G20-H20,0))</f>
        <v>13</v>
      </c>
      <c r="K20" s="19">
        <v>1471.39</v>
      </c>
      <c r="L20" s="19">
        <v>1415.49</v>
      </c>
    </row>
    <row r="21" spans="2:12" ht="11.1" customHeight="1" outlineLevel="1" x14ac:dyDescent="0.2">
      <c r="B21" s="13">
        <v>1339729080</v>
      </c>
      <c r="C21" s="12">
        <v>1339729080</v>
      </c>
      <c r="D21" s="9" t="s">
        <v>22</v>
      </c>
      <c r="E21" s="20">
        <v>1</v>
      </c>
      <c r="F21" s="20">
        <v>1</v>
      </c>
      <c r="G21" s="20">
        <v>5</v>
      </c>
      <c r="H21" s="20"/>
      <c r="I21" s="20" t="str">
        <f>IF(E21*$I$2&gt;F21,ROUNDUP(E21*$I$2-G21,0),"")</f>
        <v/>
      </c>
      <c r="J21" s="20" t="str">
        <f>IF(E21*$J$2-F21-G21-H21&lt;=0,"",ROUNDUP(E21*$J$2-F21-G21-H21,0))</f>
        <v/>
      </c>
      <c r="K21" s="19"/>
      <c r="L21" s="19"/>
    </row>
    <row r="22" spans="2:12" ht="11.1" customHeight="1" outlineLevel="1" x14ac:dyDescent="0.2">
      <c r="B22" s="13">
        <v>71752985</v>
      </c>
      <c r="C22" s="9" t="s">
        <v>23</v>
      </c>
      <c r="D22" s="9" t="s">
        <v>24</v>
      </c>
      <c r="E22" s="20">
        <v>19</v>
      </c>
      <c r="F22" s="20">
        <v>32</v>
      </c>
      <c r="G22" s="20"/>
      <c r="H22" s="20"/>
      <c r="I22" s="20" t="str">
        <f>IF(E22*$I$2&gt;F22,ROUNDUP(E22*$I$2-G22,0),"")</f>
        <v/>
      </c>
      <c r="J22" s="20">
        <f>IF(E22*$J$2-F22-G22-H22&lt;=0,"",ROUNDUP(E22*$J$2-F22-G22-H22,0))</f>
        <v>6</v>
      </c>
      <c r="K22" s="19"/>
      <c r="L22" s="19"/>
    </row>
    <row r="23" spans="2:12" ht="11.1" customHeight="1" outlineLevel="1" x14ac:dyDescent="0.2">
      <c r="B23" s="13">
        <v>71752978</v>
      </c>
      <c r="C23" s="9" t="s">
        <v>25</v>
      </c>
      <c r="D23" s="9" t="s">
        <v>26</v>
      </c>
      <c r="E23" s="20">
        <v>8</v>
      </c>
      <c r="F23" s="20">
        <v>49</v>
      </c>
      <c r="G23" s="20"/>
      <c r="H23" s="20">
        <v>20</v>
      </c>
      <c r="I23" s="20" t="str">
        <f>IF(E23*$I$2&gt;F23,ROUNDUP(E23*$I$2-G23,0),"")</f>
        <v/>
      </c>
      <c r="J23" s="20" t="str">
        <f>IF(E23*$J$2-F23-G23-H23&lt;=0,"",ROUNDUP(E23*$J$2-F23-G23-H23,0))</f>
        <v/>
      </c>
      <c r="K23" s="19"/>
      <c r="L23" s="19"/>
    </row>
    <row r="24" spans="2:12" ht="11.1" customHeight="1" outlineLevel="1" x14ac:dyDescent="0.2">
      <c r="B24" s="13">
        <v>71734232</v>
      </c>
      <c r="C24" s="9" t="s">
        <v>27</v>
      </c>
      <c r="D24" s="9" t="s">
        <v>28</v>
      </c>
      <c r="E24" s="20">
        <v>2</v>
      </c>
      <c r="F24" s="20">
        <v>2</v>
      </c>
      <c r="G24" s="20"/>
      <c r="H24" s="20"/>
      <c r="I24" s="20" t="str">
        <f>IF(E24*$I$2&gt;F24,ROUNDUP(E24*$I$2-G24,0),"")</f>
        <v/>
      </c>
      <c r="J24" s="20">
        <f>IF(E24*$J$2-F24-G24-H24&lt;=0,"",ROUNDUP(E24*$J$2-F24-G24-H24,0))</f>
        <v>2</v>
      </c>
      <c r="K24" s="19"/>
      <c r="L24" s="19"/>
    </row>
    <row r="25" spans="2:12" ht="11.1" customHeight="1" outlineLevel="1" x14ac:dyDescent="0.2">
      <c r="B25" s="13">
        <v>9949394</v>
      </c>
      <c r="C25" s="9" t="s">
        <v>29</v>
      </c>
      <c r="D25" s="9" t="s">
        <v>30</v>
      </c>
      <c r="E25" s="20">
        <v>1</v>
      </c>
      <c r="F25" s="20">
        <v>1</v>
      </c>
      <c r="G25" s="20">
        <v>5</v>
      </c>
      <c r="H25" s="20"/>
      <c r="I25" s="20" t="str">
        <f>IF(E25*$I$2&gt;F25,ROUNDUP(E25*$I$2-G25,0),"")</f>
        <v/>
      </c>
      <c r="J25" s="20" t="str">
        <f>IF(E25*$J$2-F25-G25-H25&lt;=0,"",ROUNDUP(E25*$J$2-F25-G25-H25,0))</f>
        <v/>
      </c>
      <c r="K25" s="19"/>
      <c r="L25" s="19"/>
    </row>
    <row r="26" spans="2:12" ht="11.1" customHeight="1" outlineLevel="1" x14ac:dyDescent="0.2">
      <c r="B26" s="13">
        <v>77362278</v>
      </c>
      <c r="C26" s="9" t="s">
        <v>31</v>
      </c>
      <c r="D26" s="9" t="s">
        <v>32</v>
      </c>
      <c r="E26" s="20">
        <v>4</v>
      </c>
      <c r="F26" s="20">
        <v>18</v>
      </c>
      <c r="G26" s="20"/>
      <c r="H26" s="20"/>
      <c r="I26" s="20" t="str">
        <f>IF(E26*$I$2&gt;F26,ROUNDUP(E26*$I$2-G26,0),"")</f>
        <v/>
      </c>
      <c r="J26" s="20" t="str">
        <f>IF(E26*$J$2-F26-G26-H26&lt;=0,"",ROUNDUP(E26*$J$2-F26-G26-H26,0))</f>
        <v/>
      </c>
      <c r="K26" s="19"/>
      <c r="L26" s="19"/>
    </row>
    <row r="27" spans="2:12" ht="11.1" customHeight="1" outlineLevel="1" x14ac:dyDescent="0.2">
      <c r="B27" s="13">
        <v>77362278</v>
      </c>
      <c r="C27" s="12">
        <v>9100584</v>
      </c>
      <c r="D27" s="9" t="s">
        <v>33</v>
      </c>
      <c r="E27" s="20">
        <v>9</v>
      </c>
      <c r="F27" s="20">
        <v>8</v>
      </c>
      <c r="G27" s="20"/>
      <c r="H27" s="20">
        <v>5</v>
      </c>
      <c r="I27" s="20" t="str">
        <f>IF(E27*$I$2&gt;F27,ROUNDUP(E27*$I$2-G27,0),"")</f>
        <v/>
      </c>
      <c r="J27" s="20">
        <f>IF(E27*$J$2-F27-G27-H27&lt;=0,"",ROUNDUP(E27*$J$2-F27-G27-H27,0))</f>
        <v>5</v>
      </c>
      <c r="K27" s="19"/>
      <c r="L27" s="19"/>
    </row>
    <row r="28" spans="2:12" ht="11.1" customHeight="1" outlineLevel="1" x14ac:dyDescent="0.2">
      <c r="B28" s="13">
        <v>1331641080</v>
      </c>
      <c r="C28" s="12">
        <v>11160100011</v>
      </c>
      <c r="D28" s="9" t="s">
        <v>34</v>
      </c>
      <c r="E28" s="20">
        <v>8</v>
      </c>
      <c r="F28" s="20">
        <v>8</v>
      </c>
      <c r="G28" s="20">
        <v>5</v>
      </c>
      <c r="H28" s="20"/>
      <c r="I28" s="20" t="str">
        <f>IF(E28*$I$2&gt;F28,ROUNDUP(E28*$I$2-G28,0),"")</f>
        <v/>
      </c>
      <c r="J28" s="20">
        <f>IF(E28*$J$2-F28-G28-H28&lt;=0,"",ROUNDUP(E28*$J$2-F28-G28-H28,0))</f>
        <v>3</v>
      </c>
      <c r="K28" s="19"/>
      <c r="L28" s="19"/>
    </row>
    <row r="29" spans="2:12" ht="11.1" customHeight="1" outlineLevel="1" x14ac:dyDescent="0.2">
      <c r="B29" s="13">
        <v>1331641080</v>
      </c>
      <c r="C29" s="9" t="s">
        <v>35</v>
      </c>
      <c r="D29" s="9" t="s">
        <v>36</v>
      </c>
      <c r="E29" s="20">
        <v>15</v>
      </c>
      <c r="F29" s="20">
        <v>26</v>
      </c>
      <c r="G29" s="20"/>
      <c r="H29" s="20"/>
      <c r="I29" s="20" t="str">
        <f>IF(E29*$I$2&gt;F29,ROUNDUP(E29*$I$2-G29,0),"")</f>
        <v/>
      </c>
      <c r="J29" s="20">
        <f>IF(E29*$J$2-F29-G29-H29&lt;=0,"",ROUNDUP(E29*$J$2-F29-G29-H29,0))</f>
        <v>4</v>
      </c>
      <c r="K29" s="19"/>
      <c r="L29" s="19"/>
    </row>
    <row r="30" spans="2:12" ht="11.45" customHeight="1" x14ac:dyDescent="0.2">
      <c r="B30" s="8"/>
      <c r="C30" s="9" t="s">
        <v>37</v>
      </c>
      <c r="D30" s="9" t="s">
        <v>38</v>
      </c>
      <c r="E30" s="20">
        <v>18</v>
      </c>
      <c r="F30" s="20">
        <v>30</v>
      </c>
      <c r="G30" s="20"/>
      <c r="H30" s="20"/>
      <c r="I30" s="20" t="str">
        <f>IF(E30*$I$2&gt;F30,ROUNDUP(E30*$I$2-G30,0),"")</f>
        <v/>
      </c>
      <c r="J30" s="20">
        <f>IF(E30*$J$2-F30-G30-H30&lt;=0,"",ROUNDUP(E30*$J$2-F30-G30-H30,0))</f>
        <v>6</v>
      </c>
      <c r="K30" s="19"/>
      <c r="L30" s="19"/>
    </row>
    <row r="31" spans="2:12" ht="11.45" customHeight="1" x14ac:dyDescent="0.2">
      <c r="B31" s="8"/>
      <c r="C31" s="14">
        <v>335415</v>
      </c>
      <c r="D31" s="9" t="s">
        <v>39</v>
      </c>
      <c r="E31" s="20">
        <v>5</v>
      </c>
      <c r="F31" s="20">
        <v>9</v>
      </c>
      <c r="G31" s="20"/>
      <c r="H31" s="20"/>
      <c r="I31" s="20" t="str">
        <f>IF(E31*$I$2&gt;F31,ROUNDUP(E31*$I$2-G31,0),"")</f>
        <v/>
      </c>
      <c r="J31" s="20">
        <f>IF(E31*$J$2-F31-G31-H31&lt;=0,"",ROUNDUP(E31*$J$2-F31-G31-H31,0))</f>
        <v>1</v>
      </c>
      <c r="K31" s="19"/>
      <c r="L31" s="19"/>
    </row>
    <row r="32" spans="2:12" ht="11.45" customHeight="1" x14ac:dyDescent="0.2">
      <c r="B32" s="8"/>
      <c r="C32" s="12">
        <v>1339889080</v>
      </c>
      <c r="D32" s="9" t="s">
        <v>40</v>
      </c>
      <c r="E32" s="20"/>
      <c r="F32" s="20">
        <v>2</v>
      </c>
      <c r="G32" s="20"/>
      <c r="H32" s="20"/>
      <c r="I32" s="20" t="str">
        <f>IF(E32*$I$2&gt;F32,ROUNDUP(E32*$I$2-G32,0),"")</f>
        <v/>
      </c>
      <c r="J32" s="20" t="str">
        <f>IF(E32*$J$2-F32-G32-H32&lt;=0,"",ROUNDUP(E32*$J$2-F32-G32-H32,0))</f>
        <v/>
      </c>
      <c r="K32" s="19"/>
      <c r="L32" s="19"/>
    </row>
    <row r="33" spans="2:12" ht="11.45" customHeight="1" x14ac:dyDescent="0.2">
      <c r="B33" s="13">
        <v>71771940</v>
      </c>
      <c r="C33" s="9" t="s">
        <v>41</v>
      </c>
      <c r="D33" s="9" t="s">
        <v>42</v>
      </c>
      <c r="E33" s="20"/>
      <c r="F33" s="20">
        <v>2</v>
      </c>
      <c r="G33" s="20"/>
      <c r="H33" s="20"/>
      <c r="I33" s="20" t="str">
        <f>IF(E33*$I$2&gt;F33,ROUNDUP(E33*$I$2-G33,0),"")</f>
        <v/>
      </c>
      <c r="J33" s="20" t="str">
        <f>IF(E33*$J$2-F33-G33-H33&lt;=0,"",ROUNDUP(E33*$J$2-F33-G33-H33,0))</f>
        <v/>
      </c>
      <c r="K33" s="19"/>
      <c r="L33" s="19"/>
    </row>
    <row r="34" spans="2:12" ht="11.45" customHeight="1" x14ac:dyDescent="0.2">
      <c r="B34" s="13">
        <v>9402372699</v>
      </c>
      <c r="C34" s="9" t="s">
        <v>43</v>
      </c>
      <c r="D34" s="9" t="s">
        <v>44</v>
      </c>
      <c r="E34" s="20"/>
      <c r="F34" s="20">
        <v>10</v>
      </c>
      <c r="G34" s="20"/>
      <c r="H34" s="20"/>
      <c r="I34" s="20" t="str">
        <f>IF(E34*$I$2&gt;F34,ROUNDUP(E34*$I$2-G34,0),"")</f>
        <v/>
      </c>
      <c r="J34" s="20" t="str">
        <f>IF(E34*$J$2-F34-G34-H34&lt;=0,"",ROUNDUP(E34*$J$2-F34-G34-H34,0))</f>
        <v/>
      </c>
      <c r="K34" s="19"/>
      <c r="L34" s="19"/>
    </row>
    <row r="35" spans="2:12" ht="11.45" customHeight="1" x14ac:dyDescent="0.2">
      <c r="B35" s="13">
        <v>9402372699</v>
      </c>
      <c r="C35" s="9" t="s">
        <v>45</v>
      </c>
      <c r="D35" s="9" t="s">
        <v>46</v>
      </c>
      <c r="E35" s="20"/>
      <c r="F35" s="20">
        <v>3</v>
      </c>
      <c r="G35" s="20"/>
      <c r="H35" s="20"/>
      <c r="I35" s="20" t="str">
        <f>IF(E35*$I$2&gt;F35,ROUNDUP(E35*$I$2-G35,0),"")</f>
        <v/>
      </c>
      <c r="J35" s="20" t="str">
        <f>IF(E35*$J$2-F35-G35-H35&lt;=0,"",ROUNDUP(E35*$J$2-F35-G35-H35,0))</f>
        <v/>
      </c>
      <c r="K35" s="19"/>
      <c r="L35" s="19"/>
    </row>
    <row r="36" spans="2:12" ht="11.45" customHeight="1" x14ac:dyDescent="0.2">
      <c r="B36" s="13">
        <v>55558550</v>
      </c>
      <c r="C36" s="9" t="s">
        <v>47</v>
      </c>
      <c r="D36" s="9" t="s">
        <v>48</v>
      </c>
      <c r="E36" s="20"/>
      <c r="F36" s="20">
        <v>3</v>
      </c>
      <c r="G36" s="20"/>
      <c r="H36" s="20"/>
      <c r="I36" s="20" t="str">
        <f>IF(E36*$I$2&gt;F36,ROUNDUP(E36*$I$2-G36,0),"")</f>
        <v/>
      </c>
      <c r="J36" s="20" t="str">
        <f>IF(E36*$J$2-F36-G36-H36&lt;=0,"",ROUNDUP(E36*$J$2-F36-G36-H36,0))</f>
        <v/>
      </c>
      <c r="K36" s="19"/>
      <c r="L36" s="19"/>
    </row>
    <row r="37" spans="2:12" ht="11.45" customHeight="1" x14ac:dyDescent="0.2">
      <c r="B37" s="13">
        <v>55560095</v>
      </c>
      <c r="C37" s="12">
        <v>55560095</v>
      </c>
      <c r="D37" s="9" t="s">
        <v>49</v>
      </c>
      <c r="E37" s="20"/>
      <c r="F37" s="20">
        <v>1</v>
      </c>
      <c r="G37" s="20"/>
      <c r="H37" s="20"/>
      <c r="I37" s="20" t="str">
        <f>IF(E37*$I$2&gt;F37,ROUNDUP(E37*$I$2-G37,0),"")</f>
        <v/>
      </c>
      <c r="J37" s="20" t="str">
        <f>IF(E37*$J$2-F37-G37-H37&lt;=0,"",ROUNDUP(E37*$J$2-F37-G37-H37,0))</f>
        <v/>
      </c>
      <c r="K37" s="19"/>
      <c r="L37" s="19"/>
    </row>
    <row r="38" spans="2:12" ht="11.45" customHeight="1" x14ac:dyDescent="0.2">
      <c r="B38" s="13">
        <v>71771943</v>
      </c>
      <c r="C38" s="9" t="s">
        <v>50</v>
      </c>
      <c r="D38" s="9" t="s">
        <v>51</v>
      </c>
      <c r="E38" s="20"/>
      <c r="F38" s="20">
        <v>2</v>
      </c>
      <c r="G38" s="20"/>
      <c r="H38" s="20"/>
      <c r="I38" s="20" t="str">
        <f>IF(E38*$I$2&gt;F38,ROUNDUP(E38*$I$2-G38,0),"")</f>
        <v/>
      </c>
      <c r="J38" s="20" t="str">
        <f>IF(E38*$J$2-F38-G38-H38&lt;=0,"",ROUNDUP(E38*$J$2-F38-G38-H38,0))</f>
        <v/>
      </c>
      <c r="K38" s="19"/>
      <c r="L38" s="19"/>
    </row>
    <row r="39" spans="2:12" ht="11.45" customHeight="1" x14ac:dyDescent="0.2">
      <c r="B39" s="13">
        <v>55558534</v>
      </c>
      <c r="C39" s="9" t="s">
        <v>52</v>
      </c>
      <c r="D39" s="9" t="s">
        <v>53</v>
      </c>
      <c r="E39" s="20"/>
      <c r="F39" s="20">
        <v>2</v>
      </c>
      <c r="G39" s="20"/>
      <c r="H39" s="20"/>
      <c r="I39" s="20" t="str">
        <f>IF(E39*$I$2&gt;F39,ROUNDUP(E39*$I$2-G39,0),"")</f>
        <v/>
      </c>
      <c r="J39" s="20" t="str">
        <f>IF(E39*$J$2-F39-G39-H39&lt;=0,"",ROUNDUP(E39*$J$2-F39-G39-H39,0))</f>
        <v/>
      </c>
      <c r="K39" s="19"/>
      <c r="L39" s="19"/>
    </row>
    <row r="40" spans="2:12" ht="11.45" customHeight="1" x14ac:dyDescent="0.2">
      <c r="B40" s="13">
        <v>71753818</v>
      </c>
      <c r="C40" s="12">
        <v>11147500020</v>
      </c>
      <c r="D40" s="9" t="s">
        <v>54</v>
      </c>
      <c r="E40" s="20">
        <v>2</v>
      </c>
      <c r="F40" s="20">
        <v>11</v>
      </c>
      <c r="G40" s="20"/>
      <c r="H40" s="20"/>
      <c r="I40" s="20" t="str">
        <f>IF(E40*$I$2&gt;F40,ROUNDUP(E40*$I$2-G40,0),"")</f>
        <v/>
      </c>
      <c r="J40" s="20" t="str">
        <f>IF(E40*$J$2-F40-G40-H40&lt;=0,"",ROUNDUP(E40*$J$2-F40-G40-H40,0))</f>
        <v/>
      </c>
      <c r="K40" s="19"/>
      <c r="L40" s="19"/>
    </row>
    <row r="41" spans="2:12" ht="11.45" customHeight="1" x14ac:dyDescent="0.2">
      <c r="B41" s="8"/>
      <c r="C41" s="9" t="s">
        <v>55</v>
      </c>
      <c r="D41" s="9" t="s">
        <v>56</v>
      </c>
      <c r="E41" s="20">
        <v>6</v>
      </c>
      <c r="F41" s="20">
        <v>4</v>
      </c>
      <c r="G41" s="20">
        <v>1</v>
      </c>
      <c r="H41" s="20"/>
      <c r="I41" s="20" t="str">
        <f>IF(E41*$I$2&gt;F41,ROUNDUP(E41*$I$2-G41,0),"")</f>
        <v/>
      </c>
      <c r="J41" s="20">
        <f>IF(E41*$J$2-F41-G41-H41&lt;=0,"",ROUNDUP(E41*$J$2-F41-G41-H41,0))</f>
        <v>7</v>
      </c>
      <c r="K41" s="19"/>
      <c r="L41" s="19"/>
    </row>
    <row r="42" spans="2:12" ht="11.45" customHeight="1" x14ac:dyDescent="0.2">
      <c r="B42" s="8" t="s">
        <v>57</v>
      </c>
      <c r="C42" s="12">
        <v>302322</v>
      </c>
      <c r="D42" s="9" t="s">
        <v>58</v>
      </c>
      <c r="E42" s="20"/>
      <c r="F42" s="20">
        <v>1</v>
      </c>
      <c r="G42" s="20"/>
      <c r="H42" s="20"/>
      <c r="I42" s="20" t="str">
        <f>IF(E42*$I$2&gt;F42,ROUNDUP(E42*$I$2-G42,0),"")</f>
        <v/>
      </c>
      <c r="J42" s="20" t="str">
        <f>IF(E42*$J$2-F42-G42-H42&lt;=0,"",ROUNDUP(E42*$J$2-F42-G42-H42,0))</f>
        <v/>
      </c>
      <c r="K42" s="19"/>
      <c r="L42" s="19"/>
    </row>
    <row r="43" spans="2:12" ht="11.45" customHeight="1" x14ac:dyDescent="0.2">
      <c r="B43" s="8"/>
      <c r="C43" s="9" t="s">
        <v>59</v>
      </c>
      <c r="D43" s="9" t="s">
        <v>60</v>
      </c>
      <c r="E43" s="20"/>
      <c r="F43" s="20">
        <v>6</v>
      </c>
      <c r="G43" s="20"/>
      <c r="H43" s="20"/>
      <c r="I43" s="20" t="str">
        <f>IF(E43*$I$2&gt;F43,ROUNDUP(E43*$I$2-G43,0),"")</f>
        <v/>
      </c>
      <c r="J43" s="20" t="str">
        <f>IF(E43*$J$2-F43-G43-H43&lt;=0,"",ROUNDUP(E43*$J$2-F43-G43-H43,0))</f>
        <v/>
      </c>
      <c r="K43" s="19"/>
      <c r="L43" s="19"/>
    </row>
    <row r="44" spans="2:12" ht="11.45" customHeight="1" x14ac:dyDescent="0.2">
      <c r="B44" s="13">
        <v>46722710</v>
      </c>
      <c r="C44" s="12">
        <v>46722710</v>
      </c>
      <c r="D44" s="9" t="s">
        <v>61</v>
      </c>
      <c r="E44" s="20"/>
      <c r="F44" s="20">
        <v>5</v>
      </c>
      <c r="G44" s="20"/>
      <c r="H44" s="20"/>
      <c r="I44" s="20" t="str">
        <f>IF(E44*$I$2&gt;F44,ROUNDUP(E44*$I$2-G44,0),"")</f>
        <v/>
      </c>
      <c r="J44" s="20" t="str">
        <f>IF(E44*$J$2-F44-G44-H44&lt;=0,"",ROUNDUP(E44*$J$2-F44-G44-H44,0))</f>
        <v/>
      </c>
      <c r="K44" s="19"/>
      <c r="L44" s="19"/>
    </row>
    <row r="45" spans="2:12" ht="11.45" customHeight="1" x14ac:dyDescent="0.2">
      <c r="B45" s="13">
        <v>11130287</v>
      </c>
      <c r="C45" s="12">
        <v>11130287</v>
      </c>
      <c r="D45" s="9" t="s">
        <v>62</v>
      </c>
      <c r="E45" s="20"/>
      <c r="F45" s="20">
        <v>2</v>
      </c>
      <c r="G45" s="20"/>
      <c r="H45" s="20"/>
      <c r="I45" s="20" t="str">
        <f>IF(E45*$I$2&gt;F45,ROUNDUP(E45*$I$2-G45,0),"")</f>
        <v/>
      </c>
      <c r="J45" s="20" t="str">
        <f>IF(E45*$J$2-F45-G45-H45&lt;=0,"",ROUNDUP(E45*$J$2-F45-G45-H45,0))</f>
        <v/>
      </c>
      <c r="K45" s="19"/>
      <c r="L45" s="19"/>
    </row>
    <row r="46" spans="2:12" ht="11.45" customHeight="1" x14ac:dyDescent="0.2">
      <c r="B46" s="8"/>
      <c r="C46" s="9" t="s">
        <v>63</v>
      </c>
      <c r="D46" s="9" t="s">
        <v>64</v>
      </c>
      <c r="E46" s="20">
        <v>9</v>
      </c>
      <c r="F46" s="20">
        <v>70</v>
      </c>
      <c r="G46" s="20"/>
      <c r="H46" s="20"/>
      <c r="I46" s="20" t="str">
        <f>IF(E46*$I$2&gt;F46,ROUNDUP(E46*$I$2-G46,0),"")</f>
        <v/>
      </c>
      <c r="J46" s="20" t="str">
        <f>IF(E46*$J$2-F46-G46-H46&lt;=0,"",ROUNDUP(E46*$J$2-F46-G46-H46,0))</f>
        <v/>
      </c>
      <c r="K46" s="19"/>
      <c r="L46" s="19"/>
    </row>
    <row r="47" spans="2:12" ht="11.45" customHeight="1" x14ac:dyDescent="0.2">
      <c r="B47" s="13">
        <v>1339729080</v>
      </c>
      <c r="C47" s="9" t="s">
        <v>65</v>
      </c>
      <c r="D47" s="9" t="s">
        <v>66</v>
      </c>
      <c r="E47" s="20"/>
      <c r="F47" s="20">
        <v>1</v>
      </c>
      <c r="G47" s="20"/>
      <c r="H47" s="20"/>
      <c r="I47" s="20" t="str">
        <f>IF(E47*$I$2&gt;F47,ROUNDUP(E47*$I$2-G47,0),"")</f>
        <v/>
      </c>
      <c r="J47" s="20" t="str">
        <f>IF(E47*$J$2-F47-G47-H47&lt;=0,"",ROUNDUP(E47*$J$2-F47-G47-H47,0))</f>
        <v/>
      </c>
      <c r="K47" s="19"/>
      <c r="L47" s="19"/>
    </row>
    <row r="48" spans="2:12" ht="11.45" customHeight="1" x14ac:dyDescent="0.2">
      <c r="B48" s="13">
        <v>1339729080</v>
      </c>
      <c r="C48" s="9" t="s">
        <v>67</v>
      </c>
      <c r="D48" s="9" t="s">
        <v>68</v>
      </c>
      <c r="E48" s="20"/>
      <c r="F48" s="20">
        <v>2</v>
      </c>
      <c r="G48" s="20"/>
      <c r="H48" s="20"/>
      <c r="I48" s="20" t="str">
        <f>IF(E48*$I$2&gt;F48,ROUNDUP(E48*$I$2-G48,0),"")</f>
        <v/>
      </c>
      <c r="J48" s="20" t="str">
        <f>IF(E48*$J$2-F48-G48-H48&lt;=0,"",ROUNDUP(E48*$J$2-F48-G48-H48,0))</f>
        <v/>
      </c>
      <c r="K48" s="19"/>
      <c r="L48" s="19"/>
    </row>
    <row r="49" spans="2:12" ht="11.45" customHeight="1" x14ac:dyDescent="0.2">
      <c r="B49" s="13">
        <v>62921611</v>
      </c>
      <c r="C49" s="9" t="s">
        <v>69</v>
      </c>
      <c r="D49" s="9" t="s">
        <v>70</v>
      </c>
      <c r="E49" s="20">
        <v>19</v>
      </c>
      <c r="F49" s="20">
        <v>58</v>
      </c>
      <c r="G49" s="20"/>
      <c r="H49" s="20"/>
      <c r="I49" s="20" t="str">
        <f>IF(E49*$I$2&gt;F49,ROUNDUP(E49*$I$2-G49,0),"")</f>
        <v/>
      </c>
      <c r="J49" s="20" t="str">
        <f>IF(E49*$J$2-F49-G49-H49&lt;=0,"",ROUNDUP(E49*$J$2-F49-G49-H49,0))</f>
        <v/>
      </c>
      <c r="K49" s="19"/>
      <c r="L49" s="19"/>
    </row>
    <row r="50" spans="2:12" ht="11.45" customHeight="1" x14ac:dyDescent="0.2">
      <c r="B50" s="13">
        <v>1320756080</v>
      </c>
      <c r="C50" s="12">
        <v>8003202</v>
      </c>
      <c r="D50" s="9" t="s">
        <v>71</v>
      </c>
      <c r="E50" s="20">
        <v>16</v>
      </c>
      <c r="F50" s="20">
        <v>42</v>
      </c>
      <c r="G50" s="20"/>
      <c r="H50" s="20"/>
      <c r="I50" s="20" t="str">
        <f>IF(E50*$I$2&gt;F50,ROUNDUP(E50*$I$2-G50,0),"")</f>
        <v/>
      </c>
      <c r="J50" s="20" t="str">
        <f>IF(E50*$J$2-F50-G50-H50&lt;=0,"",ROUNDUP(E50*$J$2-F50-G50-H50,0))</f>
        <v/>
      </c>
      <c r="K50" s="19"/>
      <c r="L50" s="19"/>
    </row>
    <row r="51" spans="2:12" ht="11.45" customHeight="1" x14ac:dyDescent="0.2">
      <c r="B51" s="13">
        <v>1304640080</v>
      </c>
      <c r="C51" s="12">
        <v>1315725</v>
      </c>
      <c r="D51" s="9" t="s">
        <v>72</v>
      </c>
      <c r="E51" s="20">
        <v>14</v>
      </c>
      <c r="F51" s="20">
        <v>27</v>
      </c>
      <c r="G51" s="20"/>
      <c r="H51" s="20"/>
      <c r="I51" s="20" t="str">
        <f>IF(E51*$I$2&gt;F51,ROUNDUP(E51*$I$2-G51,0),"")</f>
        <v/>
      </c>
      <c r="J51" s="20">
        <f>IF(E51*$J$2-F51-G51-H51&lt;=0,"",ROUNDUP(E51*$J$2-F51-G51-H51,0))</f>
        <v>1</v>
      </c>
      <c r="K51" s="19"/>
      <c r="L51" s="19"/>
    </row>
    <row r="52" spans="2:12" ht="11.45" customHeight="1" x14ac:dyDescent="0.2">
      <c r="B52" s="13">
        <v>513173</v>
      </c>
      <c r="C52" s="12">
        <v>1315735</v>
      </c>
      <c r="D52" s="9" t="s">
        <v>73</v>
      </c>
      <c r="E52" s="20">
        <v>4</v>
      </c>
      <c r="F52" s="20">
        <v>8</v>
      </c>
      <c r="G52" s="20"/>
      <c r="H52" s="20"/>
      <c r="I52" s="20" t="str">
        <f>IF(E52*$I$2&gt;F52,ROUNDUP(E52*$I$2-G52,0),"")</f>
        <v/>
      </c>
      <c r="J52" s="20" t="str">
        <f>IF(E52*$J$2-F52-G52-H52&lt;=0,"",ROUNDUP(E52*$J$2-F52-G52-H52,0))</f>
        <v/>
      </c>
      <c r="K52" s="19"/>
      <c r="L52" s="19"/>
    </row>
    <row r="53" spans="2:12" ht="11.45" customHeight="1" x14ac:dyDescent="0.2">
      <c r="B53" s="13">
        <v>325504</v>
      </c>
      <c r="C53" s="12">
        <v>325504</v>
      </c>
      <c r="D53" s="9" t="s">
        <v>74</v>
      </c>
      <c r="E53" s="20"/>
      <c r="F53" s="20">
        <v>1</v>
      </c>
      <c r="G53" s="20"/>
      <c r="H53" s="20"/>
      <c r="I53" s="20" t="str">
        <f>IF(E53*$I$2&gt;F53,ROUNDUP(E53*$I$2-G53,0),"")</f>
        <v/>
      </c>
      <c r="J53" s="20" t="str">
        <f>IF(E53*$J$2-F53-G53-H53&lt;=0,"",ROUNDUP(E53*$J$2-F53-G53-H53,0))</f>
        <v/>
      </c>
      <c r="K53" s="10"/>
      <c r="L53" s="10"/>
    </row>
    <row r="54" spans="2:12" ht="11.45" customHeight="1" x14ac:dyDescent="0.2">
      <c r="B54" s="8"/>
      <c r="C54" s="9" t="s">
        <v>75</v>
      </c>
      <c r="D54" s="9" t="s">
        <v>76</v>
      </c>
      <c r="E54" s="20">
        <v>4</v>
      </c>
      <c r="F54" s="20">
        <v>12</v>
      </c>
      <c r="G54" s="20"/>
      <c r="H54" s="20"/>
      <c r="I54" s="20" t="str">
        <f>IF(E54*$I$2&gt;F54,ROUNDUP(E54*$I$2-G54,0),"")</f>
        <v/>
      </c>
      <c r="J54" s="20" t="str">
        <f>IF(E54*$J$2-F54-G54-H54&lt;=0,"",ROUNDUP(E54*$J$2-F54-G54-H54,0))</f>
        <v/>
      </c>
      <c r="K54" s="11"/>
      <c r="L54" s="11"/>
    </row>
    <row r="55" spans="2:12" ht="11.45" customHeight="1" x14ac:dyDescent="0.2">
      <c r="B55" s="8"/>
      <c r="C55" s="12">
        <v>826567</v>
      </c>
      <c r="D55" s="9" t="s">
        <v>77</v>
      </c>
      <c r="E55" s="20">
        <v>1</v>
      </c>
      <c r="F55" s="20">
        <v>1</v>
      </c>
      <c r="G55" s="20"/>
      <c r="H55" s="20"/>
      <c r="I55" s="20" t="str">
        <f>IF(E55*$I$2&gt;F55,ROUNDUP(E55*$I$2-G55,0),"")</f>
        <v/>
      </c>
      <c r="J55" s="20">
        <f>IF(E55*$J$2-F55-G55-H55&lt;=0,"",ROUNDUP(E55*$J$2-F55-G55-H55,0))</f>
        <v>1</v>
      </c>
      <c r="K55" s="11"/>
      <c r="L55" s="11"/>
    </row>
    <row r="56" spans="2:12" ht="11.45" customHeight="1" x14ac:dyDescent="0.2">
      <c r="B56" s="8"/>
      <c r="C56" s="12">
        <v>826378</v>
      </c>
      <c r="D56" s="9" t="s">
        <v>78</v>
      </c>
      <c r="E56" s="20">
        <v>1</v>
      </c>
      <c r="F56" s="20">
        <v>2</v>
      </c>
      <c r="G56" s="20"/>
      <c r="H56" s="20"/>
      <c r="I56" s="20" t="str">
        <f>IF(E56*$I$2&gt;F56,ROUNDUP(E56*$I$2-G56,0),"")</f>
        <v/>
      </c>
      <c r="J56" s="20" t="str">
        <f>IF(E56*$J$2-F56-G56-H56&lt;=0,"",ROUNDUP(E56*$J$2-F56-G56-H56,0))</f>
        <v/>
      </c>
      <c r="K56" s="11"/>
      <c r="L56" s="11"/>
    </row>
    <row r="57" spans="2:12" ht="11.45" customHeight="1" x14ac:dyDescent="0.2">
      <c r="B57" s="8" t="s">
        <v>79</v>
      </c>
      <c r="C57" s="9" t="s">
        <v>80</v>
      </c>
      <c r="D57" s="9" t="s">
        <v>81</v>
      </c>
      <c r="E57" s="20">
        <v>1</v>
      </c>
      <c r="F57" s="20">
        <v>6</v>
      </c>
      <c r="G57" s="20"/>
      <c r="H57" s="20"/>
      <c r="I57" s="20" t="str">
        <f>IF(E57*$I$2&gt;F57,ROUNDUP(E57*$I$2-G57,0),"")</f>
        <v/>
      </c>
      <c r="J57" s="20" t="str">
        <f>IF(E57*$J$2-F57-G57-H57&lt;=0,"",ROUNDUP(E57*$J$2-F57-G57-H57,0))</f>
        <v/>
      </c>
      <c r="K57" s="11"/>
      <c r="L57" s="11"/>
    </row>
    <row r="58" spans="2:12" ht="11.45" customHeight="1" x14ac:dyDescent="0.2">
      <c r="B58" s="13">
        <v>1308638080</v>
      </c>
      <c r="C58" s="9" t="s">
        <v>82</v>
      </c>
      <c r="D58" s="9" t="s">
        <v>83</v>
      </c>
      <c r="E58" s="20">
        <v>3</v>
      </c>
      <c r="F58" s="20">
        <v>4</v>
      </c>
      <c r="G58" s="20"/>
      <c r="H58" s="20"/>
      <c r="I58" s="20" t="str">
        <f>IF(E58*$I$2&gt;F58,ROUNDUP(E58*$I$2-G58,0),"")</f>
        <v/>
      </c>
      <c r="J58" s="20">
        <f>IF(E58*$J$2-F58-G58-H58&lt;=0,"",ROUNDUP(E58*$J$2-F58-G58-H58,0))</f>
        <v>2</v>
      </c>
      <c r="K58" s="11"/>
      <c r="L58" s="11"/>
    </row>
    <row r="59" spans="2:12" ht="11.45" customHeight="1" x14ac:dyDescent="0.2">
      <c r="B59" s="13">
        <v>1471654080</v>
      </c>
      <c r="C59" s="9" t="s">
        <v>84</v>
      </c>
      <c r="D59" s="9" t="s">
        <v>85</v>
      </c>
      <c r="E59" s="20">
        <v>1</v>
      </c>
      <c r="F59" s="20">
        <v>6</v>
      </c>
      <c r="G59" s="20"/>
      <c r="H59" s="20"/>
      <c r="I59" s="20" t="str">
        <f>IF(E59*$I$2&gt;F59,ROUNDUP(E59*$I$2-G59,0),"")</f>
        <v/>
      </c>
      <c r="J59" s="20" t="str">
        <f>IF(E59*$J$2-F59-G59-H59&lt;=0,"",ROUNDUP(E59*$J$2-F59-G59-H59,0))</f>
        <v/>
      </c>
      <c r="K59" s="11"/>
      <c r="L59" s="11"/>
    </row>
  </sheetData>
  <mergeCells count="3">
    <mergeCell ref="K9:L9"/>
    <mergeCell ref="E9:H9"/>
    <mergeCell ref="I9:J9"/>
  </mergeCells>
  <pageMargins left="0.75" right="0.75" top="1" bottom="1" header="0.5" footer="0.5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</dc:creator>
  <cp:lastModifiedBy>К</cp:lastModifiedBy>
  <dcterms:created xsi:type="dcterms:W3CDTF">2015-06-12T08:13:38Z</dcterms:created>
  <dcterms:modified xsi:type="dcterms:W3CDTF">2025-12-05T13:48:30Z</dcterms:modified>
</cp:coreProperties>
</file>