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Задание 1с\"/>
    </mc:Choice>
  </mc:AlternateContent>
  <xr:revisionPtr revIDLastSave="0" documentId="13_ncr:1_{8FEDED99-CC06-4A11-AFFA-729A7A80781D}" xr6:coauthVersionLast="47" xr6:coauthVersionMax="47" xr10:uidLastSave="{00000000-0000-0000-0000-000000000000}"/>
  <bookViews>
    <workbookView xWindow="-120" yWindow="-120" windowWidth="29040" windowHeight="15840" xr2:uid="{3D84BCB8-2619-4A26-B996-95D3286012BA}"/>
  </bookViews>
  <sheets>
    <sheet name="Счёт" sheetId="1" r:id="rId1"/>
  </sheets>
  <externalReferences>
    <externalReference r:id="rId2"/>
  </externalReferences>
  <definedNames>
    <definedName name="Клиенты">[1]!Таблица3[#Data]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 a="1"/>
  <c r="C9" i="1" s="1"/>
  <c r="C10" i="1" a="1"/>
  <c r="C10" i="1"/>
  <c r="C11" i="1" a="1"/>
  <c r="C11" i="1" s="1"/>
  <c r="C12" i="1" a="1"/>
  <c r="C12" i="1"/>
  <c r="C13" i="1" a="1"/>
  <c r="C13" i="1" s="1"/>
  <c r="C14" i="1" a="1"/>
  <c r="C14" i="1"/>
  <c r="C15" i="1" a="1"/>
  <c r="C15" i="1" s="1"/>
  <c r="C16" i="1" a="1"/>
  <c r="C16" i="1"/>
  <c r="C17" i="1" a="1"/>
  <c r="C17" i="1" s="1"/>
  <c r="C18" i="1" a="1"/>
  <c r="C18" i="1"/>
  <c r="C19" i="1" a="1"/>
  <c r="C19" i="1" s="1"/>
  <c r="C20" i="1" a="1"/>
  <c r="C20" i="1"/>
  <c r="C21" i="1" a="1"/>
  <c r="C21" i="1" s="1"/>
  <c r="C22" i="1" a="1"/>
  <c r="C22" i="1"/>
  <c r="C23" i="1" a="1"/>
  <c r="C23" i="1" s="1"/>
  <c r="C24" i="1" a="1"/>
  <c r="C24" i="1"/>
  <c r="C25" i="1" a="1"/>
  <c r="C25" i="1" s="1"/>
  <c r="C26" i="1" a="1"/>
  <c r="C26" i="1"/>
  <c r="C27" i="1" a="1"/>
  <c r="C27" i="1" s="1"/>
  <c r="C28" i="1" a="1"/>
  <c r="C28" i="1"/>
  <c r="C29" i="1" a="1"/>
  <c r="C29" i="1" s="1"/>
  <c r="C30" i="1" a="1"/>
  <c r="C30" i="1"/>
  <c r="C31" i="1" a="1"/>
  <c r="C31" i="1" s="1"/>
  <c r="C32" i="1" a="1"/>
  <c r="C32" i="1"/>
  <c r="C33" i="1" a="1"/>
  <c r="C33" i="1" s="1"/>
  <c r="C34" i="1" a="1"/>
  <c r="C34" i="1"/>
  <c r="C35" i="1" a="1"/>
  <c r="C35" i="1" s="1"/>
  <c r="C36" i="1" a="1"/>
  <c r="C36" i="1"/>
  <c r="C37" i="1" a="1"/>
  <c r="C37" i="1" s="1"/>
  <c r="C38" i="1" a="1"/>
  <c r="C38" i="1"/>
  <c r="C39" i="1" a="1"/>
  <c r="C39" i="1" s="1"/>
  <c r="C40" i="1" a="1"/>
  <c r="C40" i="1"/>
  <c r="C41" i="1" a="1"/>
  <c r="C41" i="1" s="1"/>
  <c r="C42" i="1" a="1"/>
  <c r="C42" i="1"/>
  <c r="C43" i="1" a="1"/>
  <c r="C43" i="1" s="1"/>
  <c r="C44" i="1" a="1"/>
  <c r="C44" i="1"/>
  <c r="C45" i="1" a="1"/>
  <c r="C45" i="1" s="1"/>
  <c r="C46" i="1" a="1"/>
  <c r="C46" i="1"/>
  <c r="C47" i="1" a="1"/>
  <c r="C47" i="1" s="1"/>
  <c r="C48" i="1" a="1"/>
  <c r="C48" i="1" s="1"/>
  <c r="C49" i="1" a="1"/>
  <c r="C49" i="1" s="1"/>
  <c r="C50" i="1" a="1"/>
  <c r="C50" i="1"/>
  <c r="C51" i="1" a="1"/>
  <c r="C51" i="1" s="1"/>
  <c r="C8" i="1" a="1"/>
  <c r="C8" i="1" s="1"/>
  <c r="C2" i="1"/>
  <c r="C4" i="1" l="1"/>
  <c r="C3" i="1"/>
  <c r="B501" i="1" l="1"/>
  <c r="B497" i="1"/>
  <c r="B493" i="1"/>
  <c r="B489" i="1"/>
  <c r="B485" i="1"/>
  <c r="B481" i="1"/>
  <c r="B477" i="1"/>
  <c r="B473" i="1"/>
  <c r="B500" i="1"/>
  <c r="B496" i="1"/>
  <c r="B494" i="1"/>
  <c r="B490" i="1"/>
  <c r="B486" i="1"/>
  <c r="B482" i="1"/>
  <c r="B478" i="1"/>
  <c r="B474" i="1"/>
  <c r="B499" i="1"/>
  <c r="B495" i="1"/>
  <c r="B498" i="1"/>
  <c r="B492" i="1"/>
  <c r="B488" i="1"/>
  <c r="B484" i="1"/>
  <c r="B480" i="1"/>
  <c r="B476" i="1"/>
  <c r="B491" i="1"/>
  <c r="B475" i="1"/>
  <c r="B472" i="1"/>
  <c r="B468" i="1"/>
  <c r="B464" i="1"/>
  <c r="B460" i="1"/>
  <c r="B479" i="1"/>
  <c r="B469" i="1"/>
  <c r="B465" i="1"/>
  <c r="B461" i="1"/>
  <c r="B483" i="1"/>
  <c r="B470" i="1"/>
  <c r="B466" i="1"/>
  <c r="B462" i="1"/>
  <c r="B458" i="1"/>
  <c r="B459" i="1"/>
  <c r="B456" i="1"/>
  <c r="B453" i="1"/>
  <c r="B449" i="1"/>
  <c r="B445" i="1"/>
  <c r="B441" i="1"/>
  <c r="B463" i="1"/>
  <c r="B457" i="1"/>
  <c r="B454" i="1"/>
  <c r="B450" i="1"/>
  <c r="B446" i="1"/>
  <c r="B442" i="1"/>
  <c r="B487" i="1"/>
  <c r="B467" i="1"/>
  <c r="B455" i="1"/>
  <c r="B451" i="1"/>
  <c r="B447" i="1"/>
  <c r="B443" i="1"/>
  <c r="B439" i="1"/>
  <c r="B444" i="1"/>
  <c r="B435" i="1"/>
  <c r="B431" i="1"/>
  <c r="B427" i="1"/>
  <c r="B423" i="1"/>
  <c r="B419" i="1"/>
  <c r="B415" i="1"/>
  <c r="B411" i="1"/>
  <c r="B407" i="1"/>
  <c r="B403" i="1"/>
  <c r="B448" i="1"/>
  <c r="B436" i="1"/>
  <c r="B432" i="1"/>
  <c r="B428" i="1"/>
  <c r="B424" i="1"/>
  <c r="B420" i="1"/>
  <c r="B416" i="1"/>
  <c r="B412" i="1"/>
  <c r="B408" i="1"/>
  <c r="B404" i="1"/>
  <c r="B471" i="1"/>
  <c r="B452" i="1"/>
  <c r="B437" i="1"/>
  <c r="B433" i="1"/>
  <c r="B429" i="1"/>
  <c r="B425" i="1"/>
  <c r="B421" i="1"/>
  <c r="B417" i="1"/>
  <c r="B413" i="1"/>
  <c r="B409" i="1"/>
  <c r="B405" i="1"/>
  <c r="B401" i="1"/>
  <c r="B440" i="1"/>
  <c r="B438" i="1"/>
  <c r="B422" i="1"/>
  <c r="B406" i="1"/>
  <c r="B398" i="1"/>
  <c r="B394" i="1"/>
  <c r="B390" i="1"/>
  <c r="B386" i="1"/>
  <c r="B382" i="1"/>
  <c r="B378" i="1"/>
  <c r="B374" i="1"/>
  <c r="B370" i="1"/>
  <c r="B426" i="1"/>
  <c r="B410" i="1"/>
  <c r="B402" i="1"/>
  <c r="B400" i="1"/>
  <c r="B399" i="1"/>
  <c r="B395" i="1"/>
  <c r="B391" i="1"/>
  <c r="B387" i="1"/>
  <c r="B383" i="1"/>
  <c r="B379" i="1"/>
  <c r="B430" i="1"/>
  <c r="B414" i="1"/>
  <c r="B396" i="1"/>
  <c r="B392" i="1"/>
  <c r="B388" i="1"/>
  <c r="B384" i="1"/>
  <c r="B380" i="1"/>
  <c r="B376" i="1"/>
  <c r="B372" i="1"/>
  <c r="B368" i="1"/>
  <c r="B418" i="1"/>
  <c r="B385" i="1"/>
  <c r="B369" i="1"/>
  <c r="B365" i="1"/>
  <c r="B361" i="1"/>
  <c r="B357" i="1"/>
  <c r="B353" i="1"/>
  <c r="B349" i="1"/>
  <c r="B345" i="1"/>
  <c r="B341" i="1"/>
  <c r="B434" i="1"/>
  <c r="B389" i="1"/>
  <c r="B371" i="1"/>
  <c r="B366" i="1"/>
  <c r="B362" i="1"/>
  <c r="B358" i="1"/>
  <c r="B354" i="1"/>
  <c r="B350" i="1"/>
  <c r="B346" i="1"/>
  <c r="B342" i="1"/>
  <c r="B338" i="1"/>
  <c r="B393" i="1"/>
  <c r="B377" i="1"/>
  <c r="B373" i="1"/>
  <c r="B363" i="1"/>
  <c r="B359" i="1"/>
  <c r="B355" i="1"/>
  <c r="B351" i="1"/>
  <c r="B397" i="1"/>
  <c r="B381" i="1"/>
  <c r="B375" i="1"/>
  <c r="B356" i="1"/>
  <c r="B344" i="1"/>
  <c r="B335" i="1"/>
  <c r="B332" i="1"/>
  <c r="B328" i="1"/>
  <c r="B324" i="1"/>
  <c r="B367" i="1"/>
  <c r="B360" i="1"/>
  <c r="B347" i="1"/>
  <c r="B339" i="1"/>
  <c r="B336" i="1"/>
  <c r="B333" i="1"/>
  <c r="B329" i="1"/>
  <c r="B325" i="1"/>
  <c r="B364" i="1"/>
  <c r="B348" i="1"/>
  <c r="B340" i="1"/>
  <c r="B337" i="1"/>
  <c r="B334" i="1"/>
  <c r="B330" i="1"/>
  <c r="B326" i="1"/>
  <c r="B352" i="1"/>
  <c r="B343" i="1"/>
  <c r="B331" i="1"/>
  <c r="B327" i="1"/>
  <c r="B323" i="1"/>
  <c r="B319" i="1"/>
  <c r="B315" i="1"/>
  <c r="B311" i="1"/>
  <c r="B307" i="1"/>
  <c r="B303" i="1"/>
  <c r="B299" i="1"/>
  <c r="B295" i="1"/>
  <c r="B291" i="1"/>
  <c r="B287" i="1"/>
  <c r="B283" i="1"/>
  <c r="B320" i="1"/>
  <c r="B316" i="1"/>
  <c r="B312" i="1"/>
  <c r="B308" i="1"/>
  <c r="B304" i="1"/>
  <c r="B300" i="1"/>
  <c r="B296" i="1"/>
  <c r="B292" i="1"/>
  <c r="B288" i="1"/>
  <c r="B284" i="1"/>
  <c r="B321" i="1"/>
  <c r="B317" i="1"/>
  <c r="B313" i="1"/>
  <c r="B309" i="1"/>
  <c r="B305" i="1"/>
  <c r="B301" i="1"/>
  <c r="B297" i="1"/>
  <c r="B293" i="1"/>
  <c r="B289" i="1"/>
  <c r="B285" i="1"/>
  <c r="B281" i="1"/>
  <c r="B322" i="1"/>
  <c r="B318" i="1"/>
  <c r="B314" i="1"/>
  <c r="B310" i="1"/>
  <c r="B306" i="1"/>
  <c r="B302" i="1"/>
  <c r="B298" i="1"/>
  <c r="B294" i="1"/>
  <c r="B290" i="1"/>
  <c r="B286" i="1"/>
  <c r="B282" i="1"/>
  <c r="B279" i="1"/>
  <c r="B275" i="1"/>
  <c r="B271" i="1"/>
  <c r="B267" i="1"/>
  <c r="B263" i="1"/>
  <c r="B259" i="1"/>
  <c r="B255" i="1"/>
  <c r="B251" i="1"/>
  <c r="B247" i="1"/>
  <c r="B243" i="1"/>
  <c r="B239" i="1"/>
  <c r="B235" i="1"/>
  <c r="B231" i="1"/>
  <c r="B227" i="1"/>
  <c r="B223" i="1"/>
  <c r="B219" i="1"/>
  <c r="B215" i="1"/>
  <c r="B211" i="1"/>
  <c r="B207" i="1"/>
  <c r="B203" i="1"/>
  <c r="B199" i="1"/>
  <c r="B195" i="1"/>
  <c r="B191" i="1"/>
  <c r="B280" i="1"/>
  <c r="B276" i="1"/>
  <c r="B272" i="1"/>
  <c r="B268" i="1"/>
  <c r="B264" i="1"/>
  <c r="B260" i="1"/>
  <c r="B256" i="1"/>
  <c r="B252" i="1"/>
  <c r="B248" i="1"/>
  <c r="B244" i="1"/>
  <c r="B240" i="1"/>
  <c r="B236" i="1"/>
  <c r="B232" i="1"/>
  <c r="B228" i="1"/>
  <c r="B224" i="1"/>
  <c r="B220" i="1"/>
  <c r="B216" i="1"/>
  <c r="B212" i="1"/>
  <c r="B208" i="1"/>
  <c r="B204" i="1"/>
  <c r="B200" i="1"/>
  <c r="B196" i="1"/>
  <c r="B192" i="1"/>
  <c r="B277" i="1"/>
  <c r="B273" i="1"/>
  <c r="B269" i="1"/>
  <c r="B265" i="1"/>
  <c r="B261" i="1"/>
  <c r="B257" i="1"/>
  <c r="B253" i="1"/>
  <c r="B249" i="1"/>
  <c r="B245" i="1"/>
  <c r="B241" i="1"/>
  <c r="B237" i="1"/>
  <c r="B233" i="1"/>
  <c r="B229" i="1"/>
  <c r="B225" i="1"/>
  <c r="B221" i="1"/>
  <c r="B217" i="1"/>
  <c r="B213" i="1"/>
  <c r="B209" i="1"/>
  <c r="B205" i="1"/>
  <c r="B201" i="1"/>
  <c r="B197" i="1"/>
  <c r="B193" i="1"/>
  <c r="B189" i="1"/>
  <c r="B278" i="1"/>
  <c r="B274" i="1"/>
  <c r="B270" i="1"/>
  <c r="B266" i="1"/>
  <c r="B262" i="1"/>
  <c r="B258" i="1"/>
  <c r="B254" i="1"/>
  <c r="B250" i="1"/>
  <c r="B246" i="1"/>
  <c r="B242" i="1"/>
  <c r="B238" i="1"/>
  <c r="B234" i="1"/>
  <c r="B230" i="1"/>
  <c r="B226" i="1"/>
  <c r="B222" i="1"/>
  <c r="B218" i="1"/>
  <c r="B214" i="1"/>
  <c r="B210" i="1"/>
  <c r="B206" i="1"/>
  <c r="B202" i="1"/>
  <c r="B198" i="1"/>
  <c r="B194" i="1"/>
  <c r="B190" i="1"/>
  <c r="B187" i="1"/>
  <c r="B183" i="1"/>
  <c r="B179" i="1"/>
  <c r="B175" i="1"/>
  <c r="B171" i="1"/>
  <c r="B167" i="1"/>
  <c r="B163" i="1"/>
  <c r="B159" i="1"/>
  <c r="B155" i="1"/>
  <c r="B151" i="1"/>
  <c r="B147" i="1"/>
  <c r="B143" i="1"/>
  <c r="B139" i="1"/>
  <c r="B135" i="1"/>
  <c r="B131" i="1"/>
  <c r="B127" i="1"/>
  <c r="B123" i="1"/>
  <c r="B119" i="1"/>
  <c r="B115" i="1"/>
  <c r="B111" i="1"/>
  <c r="B107" i="1"/>
  <c r="B103" i="1"/>
  <c r="B188" i="1"/>
  <c r="B184" i="1"/>
  <c r="B180" i="1"/>
  <c r="B176" i="1"/>
  <c r="B172" i="1"/>
  <c r="B168" i="1"/>
  <c r="B164" i="1"/>
  <c r="B160" i="1"/>
  <c r="B156" i="1"/>
  <c r="B152" i="1"/>
  <c r="B148" i="1"/>
  <c r="B144" i="1"/>
  <c r="B140" i="1"/>
  <c r="B136" i="1"/>
  <c r="B132" i="1"/>
  <c r="B130" i="1"/>
  <c r="B126" i="1"/>
  <c r="B122" i="1"/>
  <c r="B118" i="1"/>
  <c r="B114" i="1"/>
  <c r="B110" i="1"/>
  <c r="B185" i="1"/>
  <c r="B181" i="1"/>
  <c r="B177" i="1"/>
  <c r="B173" i="1"/>
  <c r="B169" i="1"/>
  <c r="B165" i="1"/>
  <c r="B161" i="1"/>
  <c r="B157" i="1"/>
  <c r="B153" i="1"/>
  <c r="B149" i="1"/>
  <c r="B145" i="1"/>
  <c r="B141" i="1"/>
  <c r="B137" i="1"/>
  <c r="B133" i="1"/>
  <c r="B129" i="1"/>
  <c r="B125" i="1"/>
  <c r="B121" i="1"/>
  <c r="B117" i="1"/>
  <c r="B113" i="1"/>
  <c r="B109" i="1"/>
  <c r="B105" i="1"/>
  <c r="B101" i="1"/>
  <c r="B186" i="1"/>
  <c r="B182" i="1"/>
  <c r="B178" i="1"/>
  <c r="B174" i="1"/>
  <c r="B170" i="1"/>
  <c r="B166" i="1"/>
  <c r="B162" i="1"/>
  <c r="B158" i="1"/>
  <c r="B154" i="1"/>
  <c r="B150" i="1"/>
  <c r="B146" i="1"/>
  <c r="B142" i="1"/>
  <c r="B138" i="1"/>
  <c r="B134" i="1"/>
  <c r="B128" i="1"/>
  <c r="B124" i="1"/>
  <c r="B120" i="1"/>
  <c r="B116" i="1"/>
  <c r="B112" i="1"/>
  <c r="B108" i="1"/>
  <c r="B104" i="1"/>
  <c r="B102" i="1"/>
  <c r="B100" i="1"/>
  <c r="B96" i="1"/>
  <c r="B92" i="1"/>
  <c r="B88" i="1"/>
  <c r="B84" i="1"/>
  <c r="B80" i="1"/>
  <c r="B76" i="1"/>
  <c r="B72" i="1"/>
  <c r="B68" i="1"/>
  <c r="B64" i="1"/>
  <c r="B60" i="1"/>
  <c r="B56" i="1"/>
  <c r="B52" i="1"/>
  <c r="B48" i="1"/>
  <c r="B44" i="1"/>
  <c r="B40" i="1"/>
  <c r="B36" i="1"/>
  <c r="B32" i="1"/>
  <c r="B28" i="1"/>
  <c r="B24" i="1"/>
  <c r="B99" i="1"/>
  <c r="B95" i="1"/>
  <c r="B91" i="1"/>
  <c r="B87" i="1"/>
  <c r="B83" i="1"/>
  <c r="B79" i="1"/>
  <c r="B75" i="1"/>
  <c r="B71" i="1"/>
  <c r="B67" i="1"/>
  <c r="B63" i="1"/>
  <c r="B59" i="1"/>
  <c r="B55" i="1"/>
  <c r="B51" i="1"/>
  <c r="B47" i="1"/>
  <c r="B43" i="1"/>
  <c r="B39" i="1"/>
  <c r="B35" i="1"/>
  <c r="B31" i="1"/>
  <c r="B27" i="1"/>
  <c r="B98" i="1"/>
  <c r="B94" i="1"/>
  <c r="B90" i="1"/>
  <c r="B86" i="1"/>
  <c r="B82" i="1"/>
  <c r="B78" i="1"/>
  <c r="B74" i="1"/>
  <c r="B70" i="1"/>
  <c r="B66" i="1"/>
  <c r="B62" i="1"/>
  <c r="B58" i="1"/>
  <c r="B54" i="1"/>
  <c r="B50" i="1"/>
  <c r="B46" i="1"/>
  <c r="B42" i="1"/>
  <c r="B38" i="1"/>
  <c r="B34" i="1"/>
  <c r="B30" i="1"/>
  <c r="B26" i="1"/>
  <c r="B106" i="1"/>
  <c r="B97" i="1"/>
  <c r="B93" i="1"/>
  <c r="B89" i="1"/>
  <c r="B85" i="1"/>
  <c r="B81" i="1"/>
  <c r="B77" i="1"/>
  <c r="B73" i="1"/>
  <c r="B69" i="1"/>
  <c r="B65" i="1"/>
  <c r="B61" i="1"/>
  <c r="B57" i="1"/>
  <c r="B53" i="1"/>
  <c r="B49" i="1"/>
  <c r="B45" i="1"/>
  <c r="B41" i="1"/>
  <c r="B37" i="1"/>
  <c r="B33" i="1"/>
  <c r="B29" i="1"/>
  <c r="B20" i="1"/>
  <c r="B16" i="1"/>
  <c r="B12" i="1"/>
  <c r="B8" i="1"/>
  <c r="B23" i="1"/>
  <c r="B19" i="1"/>
  <c r="B15" i="1"/>
  <c r="B11" i="1"/>
  <c r="B22" i="1"/>
  <c r="B18" i="1"/>
  <c r="B14" i="1"/>
  <c r="B10" i="1"/>
  <c r="B25" i="1"/>
  <c r="B21" i="1"/>
  <c r="B17" i="1"/>
  <c r="B13" i="1"/>
  <c r="B9" i="1"/>
  <c r="H14" i="1" l="1" a="1"/>
  <c r="H14" i="1" s="1"/>
  <c r="J14" i="1" a="1"/>
  <c r="J14" i="1" s="1"/>
  <c r="D14" i="1" a="1"/>
  <c r="D14" i="1" s="1"/>
  <c r="F14" i="1" a="1"/>
  <c r="F14" i="1" s="1"/>
  <c r="E14" i="1" a="1"/>
  <c r="E14" i="1" s="1"/>
  <c r="G14" i="1" a="1"/>
  <c r="G14" i="1" s="1"/>
  <c r="I14" i="1" a="1"/>
  <c r="I14" i="1" s="1"/>
  <c r="G12" i="1" a="1"/>
  <c r="G12" i="1" s="1"/>
  <c r="I12" i="1" a="1"/>
  <c r="I12" i="1" s="1"/>
  <c r="E12" i="1" a="1"/>
  <c r="E12" i="1" s="1"/>
  <c r="F12" i="1" a="1"/>
  <c r="F12" i="1" s="1"/>
  <c r="H12" i="1" a="1"/>
  <c r="H12" i="1" s="1"/>
  <c r="J12" i="1" a="1"/>
  <c r="J12" i="1" s="1"/>
  <c r="D12" i="1" a="1"/>
  <c r="D12" i="1" s="1"/>
  <c r="F65" i="1" a="1"/>
  <c r="F65" i="1" s="1"/>
  <c r="E65" i="1" a="1"/>
  <c r="E65" i="1" s="1"/>
  <c r="C65" i="1" s="1" a="1"/>
  <c r="C65" i="1" s="1"/>
  <c r="D65" i="1" a="1"/>
  <c r="D65" i="1" s="1"/>
  <c r="J65" i="1" a="1"/>
  <c r="J65" i="1" s="1"/>
  <c r="I65" i="1" a="1"/>
  <c r="I65" i="1" s="1"/>
  <c r="H65" i="1" a="1"/>
  <c r="H65" i="1" s="1"/>
  <c r="G65" i="1" a="1"/>
  <c r="G65" i="1" s="1"/>
  <c r="G34" i="1" a="1"/>
  <c r="G34" i="1" s="1"/>
  <c r="F34" i="1" a="1"/>
  <c r="F34" i="1" s="1"/>
  <c r="E34" i="1" a="1"/>
  <c r="E34" i="1" s="1"/>
  <c r="D34" i="1" a="1"/>
  <c r="D34" i="1" s="1"/>
  <c r="J34" i="1" a="1"/>
  <c r="J34" i="1" s="1"/>
  <c r="I34" i="1" a="1"/>
  <c r="I34" i="1" s="1"/>
  <c r="H34" i="1" a="1"/>
  <c r="H34" i="1" s="1"/>
  <c r="G82" i="1" a="1"/>
  <c r="G82" i="1" s="1"/>
  <c r="F82" i="1" a="1"/>
  <c r="F82" i="1" s="1"/>
  <c r="E82" i="1" a="1"/>
  <c r="E82" i="1" s="1"/>
  <c r="D82" i="1" a="1"/>
  <c r="D82" i="1" s="1"/>
  <c r="C82" i="1" a="1"/>
  <c r="C82" i="1" s="1"/>
  <c r="J82" i="1" a="1"/>
  <c r="J82" i="1" s="1"/>
  <c r="I82" i="1" a="1"/>
  <c r="I82" i="1" s="1"/>
  <c r="H82" i="1" a="1"/>
  <c r="H82" i="1" s="1"/>
  <c r="E55" i="1" a="1"/>
  <c r="E55" i="1" s="1"/>
  <c r="C55" i="1" s="1" a="1"/>
  <c r="C55" i="1" s="1"/>
  <c r="F55" i="1" a="1"/>
  <c r="F55" i="1" s="1"/>
  <c r="D55" i="1" a="1"/>
  <c r="D55" i="1" s="1"/>
  <c r="I55" i="1" a="1"/>
  <c r="I55" i="1" s="1"/>
  <c r="J55" i="1" a="1"/>
  <c r="J55" i="1" s="1"/>
  <c r="G55" i="1" a="1"/>
  <c r="G55" i="1" s="1"/>
  <c r="H55" i="1" a="1"/>
  <c r="H55" i="1" s="1"/>
  <c r="D24" i="1" a="1"/>
  <c r="D24" i="1" s="1"/>
  <c r="E24" i="1" a="1"/>
  <c r="E24" i="1" s="1"/>
  <c r="H24" i="1" a="1"/>
  <c r="H24" i="1" s="1"/>
  <c r="F24" i="1" a="1"/>
  <c r="F24" i="1" s="1"/>
  <c r="J24" i="1" a="1"/>
  <c r="J24" i="1" s="1"/>
  <c r="G24" i="1" a="1"/>
  <c r="G24" i="1" s="1"/>
  <c r="I24" i="1" a="1"/>
  <c r="I24" i="1" s="1"/>
  <c r="H88" i="1" a="1"/>
  <c r="H88" i="1" s="1"/>
  <c r="E88" i="1" a="1"/>
  <c r="E88" i="1" s="1"/>
  <c r="C88" i="1" s="1" a="1"/>
  <c r="C88" i="1" s="1"/>
  <c r="F88" i="1" a="1"/>
  <c r="F88" i="1" s="1"/>
  <c r="D88" i="1" a="1"/>
  <c r="D88" i="1" s="1"/>
  <c r="I88" i="1" a="1"/>
  <c r="I88" i="1" s="1"/>
  <c r="J88" i="1" a="1"/>
  <c r="J88" i="1" s="1"/>
  <c r="G88" i="1" a="1"/>
  <c r="G88" i="1" s="1"/>
  <c r="E150" i="1" a="1"/>
  <c r="E150" i="1" s="1"/>
  <c r="F150" i="1" a="1"/>
  <c r="F150" i="1" s="1"/>
  <c r="I150" i="1" a="1"/>
  <c r="I150" i="1" s="1"/>
  <c r="C150" i="1" a="1"/>
  <c r="C150" i="1" s="1"/>
  <c r="G150" i="1" a="1"/>
  <c r="G150" i="1" s="1"/>
  <c r="H150" i="1" s="1" a="1"/>
  <c r="H150" i="1" s="1"/>
  <c r="J150" i="1" a="1"/>
  <c r="J150" i="1" s="1"/>
  <c r="E109" i="1" a="1"/>
  <c r="E109" i="1" s="1"/>
  <c r="C109" i="1" a="1"/>
  <c r="C109" i="1" s="1"/>
  <c r="F109" i="1" a="1"/>
  <c r="F109" i="1" s="1"/>
  <c r="I109" i="1" a="1"/>
  <c r="I109" i="1" s="1"/>
  <c r="D109" i="1" a="1"/>
  <c r="D109" i="1" s="1"/>
  <c r="G109" i="1" a="1"/>
  <c r="G109" i="1" s="1"/>
  <c r="H109" i="1" s="1" a="1"/>
  <c r="H109" i="1" s="1"/>
  <c r="J109" i="1" a="1"/>
  <c r="J109" i="1" s="1"/>
  <c r="C141" i="1" a="1"/>
  <c r="C141" i="1" s="1"/>
  <c r="E141" i="1" a="1"/>
  <c r="E141" i="1" s="1"/>
  <c r="J141" i="1" a="1"/>
  <c r="J141" i="1" s="1"/>
  <c r="I141" i="1" a="1"/>
  <c r="I141" i="1" s="1"/>
  <c r="F141" i="1" a="1"/>
  <c r="F141" i="1" s="1"/>
  <c r="G141" i="1" a="1"/>
  <c r="G141" i="1" s="1"/>
  <c r="H141" i="1" s="1" a="1"/>
  <c r="H141" i="1" s="1"/>
  <c r="C173" i="1" a="1"/>
  <c r="C173" i="1" s="1"/>
  <c r="E173" i="1" a="1"/>
  <c r="E173" i="1" s="1"/>
  <c r="J173" i="1" a="1"/>
  <c r="J173" i="1" s="1"/>
  <c r="H173" i="1" a="1"/>
  <c r="H173" i="1" s="1"/>
  <c r="I173" i="1" a="1"/>
  <c r="I173" i="1" s="1"/>
  <c r="F173" i="1" a="1"/>
  <c r="F173" i="1" s="1"/>
  <c r="G173" i="1" a="1"/>
  <c r="G173" i="1" s="1"/>
  <c r="F140" i="1" a="1"/>
  <c r="F140" i="1" s="1"/>
  <c r="I140" i="1" a="1"/>
  <c r="I140" i="1" s="1"/>
  <c r="C140" i="1" a="1"/>
  <c r="C140" i="1" s="1"/>
  <c r="G140" i="1" a="1"/>
  <c r="G140" i="1" s="1"/>
  <c r="H140" i="1" s="1" a="1"/>
  <c r="H140" i="1" s="1"/>
  <c r="J140" i="1" a="1"/>
  <c r="J140" i="1" s="1"/>
  <c r="E140" i="1" a="1"/>
  <c r="E140" i="1" s="1"/>
  <c r="I188" i="1" a="1"/>
  <c r="I188" i="1" s="1"/>
  <c r="J188" i="1" a="1"/>
  <c r="J188" i="1" s="1"/>
  <c r="F188" i="1" a="1"/>
  <c r="F188" i="1" s="1"/>
  <c r="C188" i="1" a="1"/>
  <c r="C188" i="1" s="1"/>
  <c r="G188" i="1" a="1"/>
  <c r="G188" i="1" s="1"/>
  <c r="H188" i="1" s="1" a="1"/>
  <c r="H188" i="1" s="1"/>
  <c r="E188" i="1" a="1"/>
  <c r="E188" i="1" s="1"/>
  <c r="G147" i="1" a="1"/>
  <c r="G147" i="1" s="1"/>
  <c r="H147" i="1" a="1"/>
  <c r="H147" i="1" s="1"/>
  <c r="E147" i="1" a="1"/>
  <c r="E147" i="1" s="1"/>
  <c r="F147" i="1" a="1"/>
  <c r="F147" i="1" s="1"/>
  <c r="C147" i="1" a="1"/>
  <c r="C147" i="1" s="1"/>
  <c r="I147" i="1" a="1"/>
  <c r="I147" i="1" s="1"/>
  <c r="J147" i="1" a="1"/>
  <c r="J147" i="1" s="1"/>
  <c r="I194" i="1" a="1"/>
  <c r="I194" i="1" s="1"/>
  <c r="C194" i="1" a="1"/>
  <c r="C194" i="1" s="1"/>
  <c r="G194" i="1" a="1"/>
  <c r="G194" i="1" s="1"/>
  <c r="H194" i="1" s="1" a="1"/>
  <c r="H194" i="1" s="1"/>
  <c r="J194" i="1" a="1"/>
  <c r="J194" i="1" s="1"/>
  <c r="E194" i="1" a="1"/>
  <c r="E194" i="1" s="1"/>
  <c r="F194" i="1" a="1"/>
  <c r="F194" i="1" s="1"/>
  <c r="I258" i="1" a="1"/>
  <c r="I258" i="1" s="1"/>
  <c r="C258" i="1" a="1"/>
  <c r="C258" i="1" s="1"/>
  <c r="G258" i="1" a="1"/>
  <c r="G258" i="1" s="1"/>
  <c r="J258" i="1" a="1"/>
  <c r="J258" i="1" s="1"/>
  <c r="E258" i="1" a="1"/>
  <c r="E258" i="1" s="1"/>
  <c r="H258" i="1" a="1"/>
  <c r="H258" i="1" s="1"/>
  <c r="F258" i="1" a="1"/>
  <c r="F258" i="1" s="1"/>
  <c r="J213" i="1" a="1"/>
  <c r="J213" i="1" s="1"/>
  <c r="G213" i="1" a="1"/>
  <c r="G213" i="1" s="1"/>
  <c r="H213" i="1" s="1" a="1"/>
  <c r="H213" i="1" s="1"/>
  <c r="E213" i="1" a="1"/>
  <c r="E213" i="1" s="1"/>
  <c r="F213" i="1" a="1"/>
  <c r="F213" i="1" s="1"/>
  <c r="C213" i="1" a="1"/>
  <c r="C213" i="1" s="1"/>
  <c r="I213" i="1" a="1"/>
  <c r="I213" i="1" s="1"/>
  <c r="J261" i="1" a="1"/>
  <c r="J261" i="1" s="1"/>
  <c r="G261" i="1" a="1"/>
  <c r="G261" i="1" s="1"/>
  <c r="H261" i="1" a="1"/>
  <c r="H261" i="1" s="1"/>
  <c r="E261" i="1" a="1"/>
  <c r="E261" i="1" s="1"/>
  <c r="F261" i="1" a="1"/>
  <c r="F261" i="1" s="1"/>
  <c r="C261" i="1" a="1"/>
  <c r="C261" i="1" s="1"/>
  <c r="I261" i="1" a="1"/>
  <c r="I261" i="1" s="1"/>
  <c r="F220" i="1" a="1"/>
  <c r="F220" i="1" s="1"/>
  <c r="I220" i="1" a="1"/>
  <c r="I220" i="1" s="1"/>
  <c r="C220" i="1" a="1"/>
  <c r="C220" i="1" s="1"/>
  <c r="G220" i="1" a="1"/>
  <c r="G220" i="1" s="1"/>
  <c r="H220" i="1" s="1" a="1"/>
  <c r="H220" i="1" s="1"/>
  <c r="J220" i="1" a="1"/>
  <c r="J220" i="1" s="1"/>
  <c r="E220" i="1" a="1"/>
  <c r="E220" i="1" s="1"/>
  <c r="F268" i="1" a="1"/>
  <c r="F268" i="1" s="1"/>
  <c r="I268" i="1" a="1"/>
  <c r="I268" i="1" s="1"/>
  <c r="C268" i="1" a="1"/>
  <c r="C268" i="1" s="1"/>
  <c r="G268" i="1" a="1"/>
  <c r="G268" i="1" s="1"/>
  <c r="H268" i="1" s="1" a="1"/>
  <c r="H268" i="1" s="1"/>
  <c r="J268" i="1" a="1"/>
  <c r="J268" i="1" s="1"/>
  <c r="E268" i="1" a="1"/>
  <c r="E268" i="1" s="1"/>
  <c r="G223" i="1" a="1"/>
  <c r="G223" i="1" s="1"/>
  <c r="C223" i="1" a="1"/>
  <c r="C223" i="1" s="1"/>
  <c r="E223" i="1" a="1"/>
  <c r="E223" i="1" s="1"/>
  <c r="J223" i="1" a="1"/>
  <c r="J223" i="1" s="1"/>
  <c r="H223" i="1" a="1"/>
  <c r="H223" i="1" s="1"/>
  <c r="I223" i="1" a="1"/>
  <c r="I223" i="1" s="1"/>
  <c r="F223" i="1" a="1"/>
  <c r="F223" i="1" s="1"/>
  <c r="G271" i="1" a="1"/>
  <c r="G271" i="1" s="1"/>
  <c r="C271" i="1" a="1"/>
  <c r="C271" i="1" s="1"/>
  <c r="E271" i="1" a="1"/>
  <c r="E271" i="1" s="1"/>
  <c r="J271" i="1" a="1"/>
  <c r="J271" i="1" s="1"/>
  <c r="H271" i="1" a="1"/>
  <c r="H271" i="1" s="1"/>
  <c r="I271" i="1" a="1"/>
  <c r="I271" i="1" s="1"/>
  <c r="F271" i="1" a="1"/>
  <c r="F271" i="1" s="1"/>
  <c r="I318" i="1" a="1"/>
  <c r="I318" i="1" s="1"/>
  <c r="G318" i="1" a="1"/>
  <c r="G318" i="1" s="1"/>
  <c r="E318" i="1" a="1"/>
  <c r="E318" i="1" s="1"/>
  <c r="J318" i="1" a="1"/>
  <c r="J318" i="1" s="1"/>
  <c r="H318" i="1" a="1"/>
  <c r="H318" i="1" s="1"/>
  <c r="F318" i="1" a="1"/>
  <c r="F318" i="1" s="1"/>
  <c r="C318" i="1" a="1"/>
  <c r="C318" i="1" s="1"/>
  <c r="J321" i="1" a="1"/>
  <c r="J321" i="1" s="1"/>
  <c r="F321" i="1" a="1"/>
  <c r="F321" i="1" s="1"/>
  <c r="C321" i="1" a="1"/>
  <c r="C321" i="1" s="1"/>
  <c r="I321" i="1" a="1"/>
  <c r="I321" i="1" s="1"/>
  <c r="G321" i="1" a="1"/>
  <c r="G321" i="1" s="1"/>
  <c r="H321" i="1" s="1" a="1"/>
  <c r="H321" i="1" s="1"/>
  <c r="E321" i="1" a="1"/>
  <c r="E321" i="1" s="1"/>
  <c r="G287" i="1" a="1"/>
  <c r="G287" i="1" s="1"/>
  <c r="H287" i="1" a="1"/>
  <c r="H287" i="1" s="1"/>
  <c r="E287" i="1" a="1"/>
  <c r="E287" i="1" s="1"/>
  <c r="F287" i="1" a="1"/>
  <c r="F287" i="1" s="1"/>
  <c r="C287" i="1" a="1"/>
  <c r="C287" i="1" s="1"/>
  <c r="I287" i="1" a="1"/>
  <c r="I287" i="1" s="1"/>
  <c r="J287" i="1" a="1"/>
  <c r="J287" i="1" s="1"/>
  <c r="G343" i="1" a="1"/>
  <c r="G343" i="1" s="1"/>
  <c r="H343" i="1" s="1" a="1"/>
  <c r="H343" i="1" s="1"/>
  <c r="E343" i="1" a="1"/>
  <c r="E343" i="1" s="1"/>
  <c r="F343" i="1" a="1"/>
  <c r="F343" i="1" s="1"/>
  <c r="C343" i="1" a="1"/>
  <c r="C343" i="1" s="1"/>
  <c r="J343" i="1" a="1"/>
  <c r="J343" i="1" s="1"/>
  <c r="I343" i="1" a="1"/>
  <c r="I343" i="1" s="1"/>
  <c r="G364" i="1" a="1"/>
  <c r="G364" i="1" s="1"/>
  <c r="C364" i="1" a="1"/>
  <c r="C364" i="1" s="1"/>
  <c r="E364" i="1" a="1"/>
  <c r="E364" i="1" s="1"/>
  <c r="J364" i="1" a="1"/>
  <c r="J364" i="1" s="1"/>
  <c r="H364" i="1" a="1"/>
  <c r="H364" i="1" s="1"/>
  <c r="I364" i="1" a="1"/>
  <c r="I364" i="1" s="1"/>
  <c r="F364" i="1" a="1"/>
  <c r="F364" i="1" s="1"/>
  <c r="C335" i="1" a="1"/>
  <c r="C335" i="1" s="1"/>
  <c r="J335" i="1" a="1"/>
  <c r="J335" i="1" s="1"/>
  <c r="I335" i="1" a="1"/>
  <c r="I335" i="1" s="1"/>
  <c r="G335" i="1" a="1"/>
  <c r="G335" i="1" s="1"/>
  <c r="H335" i="1" s="1" a="1"/>
  <c r="H335" i="1" s="1"/>
  <c r="F335" i="1" a="1"/>
  <c r="F335" i="1" s="1"/>
  <c r="E335" i="1" a="1"/>
  <c r="E335" i="1" s="1"/>
  <c r="F393" i="1" a="1"/>
  <c r="F393" i="1" s="1"/>
  <c r="I393" i="1" a="1"/>
  <c r="I393" i="1" s="1"/>
  <c r="C393" i="1" a="1"/>
  <c r="C393" i="1" s="1"/>
  <c r="G393" i="1" a="1"/>
  <c r="G393" i="1" s="1"/>
  <c r="J393" i="1" a="1"/>
  <c r="J393" i="1" s="1"/>
  <c r="E393" i="1" a="1"/>
  <c r="E393" i="1" s="1"/>
  <c r="H393" i="1" a="1"/>
  <c r="H393" i="1" s="1"/>
  <c r="G341" i="1" a="1"/>
  <c r="G341" i="1" s="1"/>
  <c r="E341" i="1" a="1"/>
  <c r="E341" i="1" s="1"/>
  <c r="J341" i="1" a="1"/>
  <c r="J341" i="1" s="1"/>
  <c r="H341" i="1" a="1"/>
  <c r="H341" i="1" s="1"/>
  <c r="F341" i="1" a="1"/>
  <c r="F341" i="1" s="1"/>
  <c r="C341" i="1" a="1"/>
  <c r="C341" i="1" s="1"/>
  <c r="I341" i="1" a="1"/>
  <c r="I341" i="1" s="1"/>
  <c r="C376" i="1" a="1"/>
  <c r="C376" i="1" s="1"/>
  <c r="J376" i="1" a="1"/>
  <c r="J376" i="1" s="1"/>
  <c r="H376" i="1" a="1"/>
  <c r="H376" i="1" s="1"/>
  <c r="F376" i="1" a="1"/>
  <c r="F376" i="1" s="1"/>
  <c r="G376" i="1" a="1"/>
  <c r="G376" i="1" s="1"/>
  <c r="E376" i="1" a="1"/>
  <c r="E376" i="1" s="1"/>
  <c r="I376" i="1" a="1"/>
  <c r="I376" i="1" s="1"/>
  <c r="C395" i="1" a="1"/>
  <c r="C395" i="1" s="1"/>
  <c r="G395" i="1" a="1"/>
  <c r="G395" i="1" s="1"/>
  <c r="J395" i="1" a="1"/>
  <c r="J395" i="1" s="1"/>
  <c r="E395" i="1" a="1"/>
  <c r="E395" i="1" s="1"/>
  <c r="H395" i="1" a="1"/>
  <c r="H395" i="1" s="1"/>
  <c r="F395" i="1" a="1"/>
  <c r="F395" i="1" s="1"/>
  <c r="I395" i="1" a="1"/>
  <c r="I395" i="1" s="1"/>
  <c r="E378" i="1" a="1"/>
  <c r="E378" i="1" s="1"/>
  <c r="F378" i="1" a="1"/>
  <c r="F378" i="1" s="1"/>
  <c r="I378" i="1" a="1"/>
  <c r="I378" i="1" s="1"/>
  <c r="C378" i="1" a="1"/>
  <c r="C378" i="1" s="1"/>
  <c r="J378" i="1" a="1"/>
  <c r="J378" i="1" s="1"/>
  <c r="G378" i="1" a="1"/>
  <c r="G378" i="1" s="1"/>
  <c r="H378" i="1" s="1" a="1"/>
  <c r="H378" i="1" s="1"/>
  <c r="F409" i="1" a="1"/>
  <c r="F409" i="1" s="1"/>
  <c r="C409" i="1" a="1"/>
  <c r="C409" i="1" s="1"/>
  <c r="J409" i="1" a="1"/>
  <c r="J409" i="1" s="1"/>
  <c r="E409" i="1" a="1"/>
  <c r="E409" i="1" s="1"/>
  <c r="G409" i="1" a="1"/>
  <c r="G409" i="1" s="1"/>
  <c r="H409" i="1" a="1"/>
  <c r="H409" i="1" s="1"/>
  <c r="I409" i="1" a="1"/>
  <c r="I409" i="1" s="1"/>
  <c r="J412" i="1" a="1"/>
  <c r="J412" i="1" s="1"/>
  <c r="E412" i="1" a="1"/>
  <c r="E412" i="1" s="1"/>
  <c r="F412" i="1" a="1"/>
  <c r="F412" i="1" s="1"/>
  <c r="I412" i="1" a="1"/>
  <c r="I412" i="1" s="1"/>
  <c r="C412" i="1" a="1"/>
  <c r="C412" i="1" s="1"/>
  <c r="G412" i="1" a="1"/>
  <c r="G412" i="1" s="1"/>
  <c r="H412" i="1" s="1" a="1"/>
  <c r="H412" i="1" s="1"/>
  <c r="J403" i="1" a="1"/>
  <c r="J403" i="1" s="1"/>
  <c r="I403" i="1" a="1"/>
  <c r="I403" i="1" s="1"/>
  <c r="G403" i="1" a="1"/>
  <c r="G403" i="1" s="1"/>
  <c r="H403" i="1" a="1"/>
  <c r="H403" i="1" s="1"/>
  <c r="F403" i="1" a="1"/>
  <c r="F403" i="1" s="1"/>
  <c r="C403" i="1" a="1"/>
  <c r="C403" i="1" s="1"/>
  <c r="E403" i="1" a="1"/>
  <c r="E403" i="1" s="1"/>
  <c r="F435" i="1" a="1"/>
  <c r="F435" i="1" s="1"/>
  <c r="C435" i="1" a="1"/>
  <c r="C435" i="1" s="1"/>
  <c r="I435" i="1" a="1"/>
  <c r="I435" i="1" s="1"/>
  <c r="G435" i="1" a="1"/>
  <c r="G435" i="1" s="1"/>
  <c r="H435" i="1" s="1" a="1"/>
  <c r="H435" i="1" s="1"/>
  <c r="J435" i="1" a="1"/>
  <c r="J435" i="1" s="1"/>
  <c r="E435" i="1" a="1"/>
  <c r="E435" i="1" s="1"/>
  <c r="J454" i="1" a="1"/>
  <c r="J454" i="1" s="1"/>
  <c r="H454" i="1" a="1"/>
  <c r="H454" i="1" s="1"/>
  <c r="I454" i="1" a="1"/>
  <c r="I454" i="1" s="1"/>
  <c r="F454" i="1" a="1"/>
  <c r="F454" i="1" s="1"/>
  <c r="G454" i="1" a="1"/>
  <c r="G454" i="1" s="1"/>
  <c r="C454" i="1" a="1"/>
  <c r="C454" i="1" s="1"/>
  <c r="E454" i="1" a="1"/>
  <c r="E454" i="1" s="1"/>
  <c r="J470" i="1" a="1"/>
  <c r="J470" i="1" s="1"/>
  <c r="G470" i="1" a="1"/>
  <c r="G470" i="1" s="1"/>
  <c r="H470" i="1" s="1" a="1"/>
  <c r="H470" i="1" s="1"/>
  <c r="E470" i="1" a="1"/>
  <c r="E470" i="1" s="1"/>
  <c r="F470" i="1" a="1"/>
  <c r="F470" i="1" s="1"/>
  <c r="C470" i="1" a="1"/>
  <c r="C470" i="1" s="1"/>
  <c r="I470" i="1" a="1"/>
  <c r="I470" i="1" s="1"/>
  <c r="I476" i="1" a="1"/>
  <c r="I476" i="1" s="1"/>
  <c r="C476" i="1" a="1"/>
  <c r="C476" i="1" s="1"/>
  <c r="G476" i="1" a="1"/>
  <c r="G476" i="1" s="1"/>
  <c r="H476" i="1" s="1" a="1"/>
  <c r="H476" i="1" s="1"/>
  <c r="F476" i="1" a="1"/>
  <c r="F476" i="1" s="1"/>
  <c r="E476" i="1" a="1"/>
  <c r="E476" i="1" s="1"/>
  <c r="J476" i="1" a="1"/>
  <c r="J476" i="1" s="1"/>
  <c r="I492" i="1" a="1"/>
  <c r="I492" i="1" s="1"/>
  <c r="G492" i="1" a="1"/>
  <c r="G492" i="1" s="1"/>
  <c r="H492" i="1" s="1" a="1"/>
  <c r="H492" i="1" s="1"/>
  <c r="C492" i="1" a="1"/>
  <c r="C492" i="1" s="1"/>
  <c r="E492" i="1" a="1"/>
  <c r="E492" i="1" s="1"/>
  <c r="F492" i="1" a="1"/>
  <c r="F492" i="1" s="1"/>
  <c r="J492" i="1" a="1"/>
  <c r="J492" i="1" s="1"/>
  <c r="F474" i="1" a="1"/>
  <c r="F474" i="1" s="1"/>
  <c r="G474" i="1" a="1"/>
  <c r="G474" i="1" s="1"/>
  <c r="H474" i="1" s="1" a="1"/>
  <c r="H474" i="1" s="1"/>
  <c r="C474" i="1" a="1"/>
  <c r="C474" i="1" s="1"/>
  <c r="J474" i="1" a="1"/>
  <c r="J474" i="1" s="1"/>
  <c r="I474" i="1" a="1"/>
  <c r="I474" i="1" s="1"/>
  <c r="E474" i="1" a="1"/>
  <c r="E474" i="1" s="1"/>
  <c r="I490" i="1" a="1"/>
  <c r="I490" i="1" s="1"/>
  <c r="E490" i="1" a="1"/>
  <c r="E490" i="1" s="1"/>
  <c r="F490" i="1" a="1"/>
  <c r="F490" i="1" s="1"/>
  <c r="C490" i="1" a="1"/>
  <c r="C490" i="1" s="1"/>
  <c r="G490" i="1" a="1"/>
  <c r="G490" i="1" s="1"/>
  <c r="H490" i="1" s="1" a="1"/>
  <c r="H490" i="1" s="1"/>
  <c r="J490" i="1" a="1"/>
  <c r="J490" i="1" s="1"/>
  <c r="H18" i="1" a="1"/>
  <c r="H18" i="1" s="1"/>
  <c r="J18" i="1" a="1"/>
  <c r="J18" i="1" s="1"/>
  <c r="D18" i="1" a="1"/>
  <c r="D18" i="1" s="1"/>
  <c r="F18" i="1" a="1"/>
  <c r="F18" i="1" s="1"/>
  <c r="E18" i="1" a="1"/>
  <c r="E18" i="1" s="1"/>
  <c r="G18" i="1" a="1"/>
  <c r="G18" i="1" s="1"/>
  <c r="I18" i="1" a="1"/>
  <c r="I18" i="1" s="1"/>
  <c r="F37" i="1" a="1"/>
  <c r="F37" i="1" s="1"/>
  <c r="E37" i="1" a="1"/>
  <c r="E37" i="1" s="1"/>
  <c r="D37" i="1" a="1"/>
  <c r="D37" i="1" s="1"/>
  <c r="J37" i="1" a="1"/>
  <c r="J37" i="1" s="1"/>
  <c r="I37" i="1" a="1"/>
  <c r="I37" i="1" s="1"/>
  <c r="H37" i="1" a="1"/>
  <c r="H37" i="1" s="1"/>
  <c r="G37" i="1" a="1"/>
  <c r="G37" i="1" s="1"/>
  <c r="C106" i="1" a="1"/>
  <c r="C106" i="1" s="1"/>
  <c r="F106" i="1" a="1"/>
  <c r="F106" i="1" s="1"/>
  <c r="I106" i="1" a="1"/>
  <c r="I106" i="1" s="1"/>
  <c r="D106" i="1" a="1"/>
  <c r="D106" i="1" s="1"/>
  <c r="G106" i="1" a="1"/>
  <c r="G106" i="1" s="1"/>
  <c r="J106" i="1" a="1"/>
  <c r="J106" i="1" s="1"/>
  <c r="E106" i="1" a="1"/>
  <c r="E106" i="1" s="1"/>
  <c r="H106" i="1" a="1"/>
  <c r="H106" i="1" s="1"/>
  <c r="E27" i="1" a="1"/>
  <c r="E27" i="1" s="1"/>
  <c r="F27" i="1" a="1"/>
  <c r="F27" i="1" s="1"/>
  <c r="D27" i="1" a="1"/>
  <c r="D27" i="1" s="1"/>
  <c r="I27" i="1" a="1"/>
  <c r="I27" i="1" s="1"/>
  <c r="J27" i="1" a="1"/>
  <c r="J27" i="1" s="1"/>
  <c r="G27" i="1" a="1"/>
  <c r="G27" i="1" s="1"/>
  <c r="H27" i="1" a="1"/>
  <c r="H27" i="1" s="1"/>
  <c r="E91" i="1" a="1"/>
  <c r="E91" i="1" s="1"/>
  <c r="C91" i="1" s="1" a="1"/>
  <c r="C91" i="1" s="1"/>
  <c r="F91" i="1" a="1"/>
  <c r="F91" i="1" s="1"/>
  <c r="D91" i="1" a="1"/>
  <c r="D91" i="1" s="1"/>
  <c r="I91" i="1" a="1"/>
  <c r="I91" i="1" s="1"/>
  <c r="J91" i="1" a="1"/>
  <c r="J91" i="1" s="1"/>
  <c r="G91" i="1" a="1"/>
  <c r="G91" i="1" s="1"/>
  <c r="H91" i="1" a="1"/>
  <c r="H91" i="1" s="1"/>
  <c r="H76" i="1" a="1"/>
  <c r="H76" i="1" s="1"/>
  <c r="E76" i="1" a="1"/>
  <c r="E76" i="1" s="1"/>
  <c r="F76" i="1" a="1"/>
  <c r="F76" i="1" s="1"/>
  <c r="C76" i="1" a="1"/>
  <c r="C76" i="1" s="1"/>
  <c r="D76" i="1" a="1"/>
  <c r="D76" i="1" s="1"/>
  <c r="I76" i="1" a="1"/>
  <c r="I76" i="1" s="1"/>
  <c r="J76" i="1" a="1"/>
  <c r="J76" i="1" s="1"/>
  <c r="G76" i="1" a="1"/>
  <c r="G76" i="1" s="1"/>
  <c r="D120" i="1" a="1"/>
  <c r="D120" i="1" s="1"/>
  <c r="E120" i="1" a="1"/>
  <c r="E120" i="1" s="1"/>
  <c r="J120" i="1" a="1"/>
  <c r="J120" i="1" s="1"/>
  <c r="C120" i="1" a="1"/>
  <c r="C120" i="1" s="1"/>
  <c r="H120" i="1" a="1"/>
  <c r="H120" i="1" s="1"/>
  <c r="I120" i="1" a="1"/>
  <c r="I120" i="1" s="1"/>
  <c r="F120" i="1" a="1"/>
  <c r="F120" i="1" s="1"/>
  <c r="G120" i="1" a="1"/>
  <c r="G120" i="1" s="1"/>
  <c r="G170" i="1" a="1"/>
  <c r="G170" i="1" s="1"/>
  <c r="H170" i="1" s="1" a="1"/>
  <c r="H170" i="1" s="1"/>
  <c r="J170" i="1" a="1"/>
  <c r="J170" i="1" s="1"/>
  <c r="E170" i="1" a="1"/>
  <c r="E170" i="1" s="1"/>
  <c r="F170" i="1" a="1"/>
  <c r="F170" i="1" s="1"/>
  <c r="I170" i="1" a="1"/>
  <c r="I170" i="1" s="1"/>
  <c r="C170" i="1" a="1"/>
  <c r="C170" i="1" s="1"/>
  <c r="E129" i="1" a="1"/>
  <c r="E129" i="1" s="1"/>
  <c r="H129" i="1" a="1"/>
  <c r="H129" i="1" s="1"/>
  <c r="C129" i="1" a="1"/>
  <c r="C129" i="1" s="1"/>
  <c r="F129" i="1" a="1"/>
  <c r="F129" i="1" s="1"/>
  <c r="I129" i="1" a="1"/>
  <c r="I129" i="1" s="1"/>
  <c r="D129" i="1" a="1"/>
  <c r="D129" i="1" s="1"/>
  <c r="G129" i="1" a="1"/>
  <c r="G129" i="1" s="1"/>
  <c r="J129" i="1" a="1"/>
  <c r="J129" i="1" s="1"/>
  <c r="F177" i="1" a="1"/>
  <c r="F177" i="1" s="1"/>
  <c r="G177" i="1" a="1"/>
  <c r="G177" i="1" s="1"/>
  <c r="C177" i="1" a="1"/>
  <c r="C177" i="1" s="1"/>
  <c r="E177" i="1" a="1"/>
  <c r="E177" i="1" s="1"/>
  <c r="J177" i="1" a="1"/>
  <c r="J177" i="1" s="1"/>
  <c r="H177" i="1" a="1"/>
  <c r="H177" i="1" s="1"/>
  <c r="I177" i="1" a="1"/>
  <c r="I177" i="1" s="1"/>
  <c r="C130" i="1" a="1"/>
  <c r="C130" i="1" s="1"/>
  <c r="F130" i="1" a="1"/>
  <c r="F130" i="1" s="1"/>
  <c r="I130" i="1" a="1"/>
  <c r="I130" i="1" s="1"/>
  <c r="D130" i="1" a="1"/>
  <c r="D130" i="1" s="1"/>
  <c r="G130" i="1" a="1"/>
  <c r="G130" i="1" s="1"/>
  <c r="J130" i="1" a="1"/>
  <c r="J130" i="1" s="1"/>
  <c r="E130" i="1" a="1"/>
  <c r="E130" i="1" s="1"/>
  <c r="H130" i="1" a="1"/>
  <c r="H130" i="1" s="1"/>
  <c r="J160" i="1" a="1"/>
  <c r="J160" i="1" s="1"/>
  <c r="E160" i="1" a="1"/>
  <c r="E160" i="1" s="1"/>
  <c r="F160" i="1" a="1"/>
  <c r="F160" i="1" s="1"/>
  <c r="I160" i="1" a="1"/>
  <c r="I160" i="1" s="1"/>
  <c r="C160" i="1" a="1"/>
  <c r="C160" i="1" s="1"/>
  <c r="G160" i="1" a="1"/>
  <c r="G160" i="1" s="1"/>
  <c r="H160" i="1" s="1" a="1"/>
  <c r="H160" i="1" s="1"/>
  <c r="J176" i="1" a="1"/>
  <c r="J176" i="1" s="1"/>
  <c r="E176" i="1" a="1"/>
  <c r="E176" i="1" s="1"/>
  <c r="F176" i="1" a="1"/>
  <c r="F176" i="1" s="1"/>
  <c r="I176" i="1" a="1"/>
  <c r="I176" i="1" s="1"/>
  <c r="C176" i="1" a="1"/>
  <c r="C176" i="1" s="1"/>
  <c r="G176" i="1" a="1"/>
  <c r="G176" i="1" s="1"/>
  <c r="H176" i="1" s="1" a="1"/>
  <c r="H176" i="1" s="1"/>
  <c r="F119" i="1" a="1"/>
  <c r="F119" i="1" s="1"/>
  <c r="G119" i="1" a="1"/>
  <c r="G119" i="1" s="1"/>
  <c r="D119" i="1" a="1"/>
  <c r="D119" i="1" s="1"/>
  <c r="E119" i="1" a="1"/>
  <c r="E119" i="1" s="1"/>
  <c r="J119" i="1" a="1"/>
  <c r="J119" i="1" s="1"/>
  <c r="C119" i="1" a="1"/>
  <c r="C119" i="1" s="1"/>
  <c r="H119" i="1" a="1"/>
  <c r="H119" i="1" s="1"/>
  <c r="I119" i="1" a="1"/>
  <c r="I119" i="1" s="1"/>
  <c r="I135" i="1" a="1"/>
  <c r="I135" i="1" s="1"/>
  <c r="J135" i="1" a="1"/>
  <c r="J135" i="1" s="1"/>
  <c r="G135" i="1" a="1"/>
  <c r="G135" i="1" s="1"/>
  <c r="H135" i="1" a="1"/>
  <c r="H135" i="1" s="1"/>
  <c r="E135" i="1" a="1"/>
  <c r="E135" i="1" s="1"/>
  <c r="F135" i="1" a="1"/>
  <c r="F135" i="1" s="1"/>
  <c r="C135" i="1" a="1"/>
  <c r="C135" i="1" s="1"/>
  <c r="I151" i="1" a="1"/>
  <c r="I151" i="1" s="1"/>
  <c r="J151" i="1" a="1"/>
  <c r="J151" i="1" s="1"/>
  <c r="G151" i="1" a="1"/>
  <c r="G151" i="1" s="1"/>
  <c r="H151" i="1" s="1" a="1"/>
  <c r="H151" i="1" s="1"/>
  <c r="E151" i="1" a="1"/>
  <c r="E151" i="1" s="1"/>
  <c r="F151" i="1" a="1"/>
  <c r="F151" i="1" s="1"/>
  <c r="C151" i="1" a="1"/>
  <c r="C151" i="1" s="1"/>
  <c r="I167" i="1" a="1"/>
  <c r="I167" i="1" s="1"/>
  <c r="J167" i="1" a="1"/>
  <c r="J167" i="1" s="1"/>
  <c r="G167" i="1" a="1"/>
  <c r="G167" i="1" s="1"/>
  <c r="H167" i="1" s="1" a="1"/>
  <c r="H167" i="1" s="1"/>
  <c r="E167" i="1" a="1"/>
  <c r="E167" i="1" s="1"/>
  <c r="F167" i="1" a="1"/>
  <c r="F167" i="1" s="1"/>
  <c r="C167" i="1" a="1"/>
  <c r="C167" i="1" s="1"/>
  <c r="I183" i="1" a="1"/>
  <c r="I183" i="1" s="1"/>
  <c r="J183" i="1" a="1"/>
  <c r="J183" i="1" s="1"/>
  <c r="G183" i="1" a="1"/>
  <c r="G183" i="1" s="1"/>
  <c r="H183" i="1" a="1"/>
  <c r="H183" i="1" s="1"/>
  <c r="E183" i="1" a="1"/>
  <c r="E183" i="1" s="1"/>
  <c r="F183" i="1" a="1"/>
  <c r="F183" i="1" s="1"/>
  <c r="C183" i="1" a="1"/>
  <c r="C183" i="1" s="1"/>
  <c r="F198" i="1" a="1"/>
  <c r="F198" i="1" s="1"/>
  <c r="I198" i="1" a="1"/>
  <c r="I198" i="1" s="1"/>
  <c r="C198" i="1" a="1"/>
  <c r="C198" i="1" s="1"/>
  <c r="G198" i="1" a="1"/>
  <c r="G198" i="1" s="1"/>
  <c r="H198" i="1" s="1" a="1"/>
  <c r="H198" i="1" s="1"/>
  <c r="J198" i="1" a="1"/>
  <c r="J198" i="1" s="1"/>
  <c r="E198" i="1" a="1"/>
  <c r="E198" i="1" s="1"/>
  <c r="F214" i="1" a="1"/>
  <c r="F214" i="1" s="1"/>
  <c r="I214" i="1" a="1"/>
  <c r="I214" i="1" s="1"/>
  <c r="C214" i="1" a="1"/>
  <c r="C214" i="1" s="1"/>
  <c r="G214" i="1" a="1"/>
  <c r="G214" i="1" s="1"/>
  <c r="J214" i="1" a="1"/>
  <c r="J214" i="1" s="1"/>
  <c r="E214" i="1" a="1"/>
  <c r="E214" i="1" s="1"/>
  <c r="H214" i="1" a="1"/>
  <c r="H214" i="1" s="1"/>
  <c r="F230" i="1" a="1"/>
  <c r="F230" i="1" s="1"/>
  <c r="I230" i="1" a="1"/>
  <c r="I230" i="1" s="1"/>
  <c r="C230" i="1" a="1"/>
  <c r="C230" i="1" s="1"/>
  <c r="G230" i="1" a="1"/>
  <c r="G230" i="1" s="1"/>
  <c r="J230" i="1" a="1"/>
  <c r="J230" i="1" s="1"/>
  <c r="E230" i="1" a="1"/>
  <c r="E230" i="1" s="1"/>
  <c r="H230" i="1" a="1"/>
  <c r="H230" i="1" s="1"/>
  <c r="F246" i="1" a="1"/>
  <c r="F246" i="1" s="1"/>
  <c r="I246" i="1" a="1"/>
  <c r="I246" i="1" s="1"/>
  <c r="C246" i="1" a="1"/>
  <c r="C246" i="1" s="1"/>
  <c r="G246" i="1" a="1"/>
  <c r="G246" i="1" s="1"/>
  <c r="H246" i="1" s="1" a="1"/>
  <c r="H246" i="1" s="1"/>
  <c r="J246" i="1" a="1"/>
  <c r="J246" i="1" s="1"/>
  <c r="E246" i="1" a="1"/>
  <c r="E246" i="1" s="1"/>
  <c r="F262" i="1" a="1"/>
  <c r="F262" i="1" s="1"/>
  <c r="I262" i="1" a="1"/>
  <c r="I262" i="1" s="1"/>
  <c r="C262" i="1" a="1"/>
  <c r="C262" i="1" s="1"/>
  <c r="G262" i="1" a="1"/>
  <c r="G262" i="1" s="1"/>
  <c r="H262" i="1" s="1" a="1"/>
  <c r="H262" i="1" s="1"/>
  <c r="J262" i="1" a="1"/>
  <c r="J262" i="1" s="1"/>
  <c r="E262" i="1" a="1"/>
  <c r="E262" i="1" s="1"/>
  <c r="F278" i="1" a="1"/>
  <c r="F278" i="1" s="1"/>
  <c r="I278" i="1" a="1"/>
  <c r="I278" i="1" s="1"/>
  <c r="C278" i="1" a="1"/>
  <c r="C278" i="1" s="1"/>
  <c r="J278" i="1" a="1"/>
  <c r="J278" i="1" s="1"/>
  <c r="H278" i="1" a="1"/>
  <c r="H278" i="1" s="1"/>
  <c r="E278" i="1" a="1"/>
  <c r="E278" i="1" s="1"/>
  <c r="G278" i="1" a="1"/>
  <c r="G278" i="1" s="1"/>
  <c r="C201" i="1" a="1"/>
  <c r="C201" i="1" s="1"/>
  <c r="I201" i="1" a="1"/>
  <c r="I201" i="1" s="1"/>
  <c r="J201" i="1" a="1"/>
  <c r="J201" i="1" s="1"/>
  <c r="G201" i="1" a="1"/>
  <c r="G201" i="1" s="1"/>
  <c r="H201" i="1" s="1" a="1"/>
  <c r="H201" i="1" s="1"/>
  <c r="E201" i="1" a="1"/>
  <c r="E201" i="1" s="1"/>
  <c r="F201" i="1" a="1"/>
  <c r="F201" i="1" s="1"/>
  <c r="C217" i="1" a="1"/>
  <c r="C217" i="1" s="1"/>
  <c r="I217" i="1" a="1"/>
  <c r="I217" i="1" s="1"/>
  <c r="J217" i="1" a="1"/>
  <c r="J217" i="1" s="1"/>
  <c r="G217" i="1" a="1"/>
  <c r="G217" i="1" s="1"/>
  <c r="H217" i="1" s="1" a="1"/>
  <c r="H217" i="1" s="1"/>
  <c r="E217" i="1" a="1"/>
  <c r="E217" i="1" s="1"/>
  <c r="F217" i="1" a="1"/>
  <c r="F217" i="1" s="1"/>
  <c r="C233" i="1" a="1"/>
  <c r="C233" i="1" s="1"/>
  <c r="I233" i="1" a="1"/>
  <c r="I233" i="1" s="1"/>
  <c r="J233" i="1" a="1"/>
  <c r="J233" i="1" s="1"/>
  <c r="G233" i="1" a="1"/>
  <c r="G233" i="1" s="1"/>
  <c r="H233" i="1" a="1"/>
  <c r="H233" i="1" s="1"/>
  <c r="E233" i="1" a="1"/>
  <c r="E233" i="1" s="1"/>
  <c r="F233" i="1" a="1"/>
  <c r="F233" i="1" s="1"/>
  <c r="C249" i="1" a="1"/>
  <c r="C249" i="1" s="1"/>
  <c r="I249" i="1" a="1"/>
  <c r="I249" i="1" s="1"/>
  <c r="J249" i="1" a="1"/>
  <c r="J249" i="1" s="1"/>
  <c r="G249" i="1" a="1"/>
  <c r="G249" i="1" s="1"/>
  <c r="H249" i="1" a="1"/>
  <c r="H249" i="1" s="1"/>
  <c r="E249" i="1" a="1"/>
  <c r="E249" i="1" s="1"/>
  <c r="F249" i="1" a="1"/>
  <c r="F249" i="1" s="1"/>
  <c r="C265" i="1" a="1"/>
  <c r="C265" i="1" s="1"/>
  <c r="I265" i="1" a="1"/>
  <c r="I265" i="1" s="1"/>
  <c r="J265" i="1" a="1"/>
  <c r="J265" i="1" s="1"/>
  <c r="G265" i="1" a="1"/>
  <c r="G265" i="1" s="1"/>
  <c r="H265" i="1" s="1" a="1"/>
  <c r="H265" i="1" s="1"/>
  <c r="E265" i="1" a="1"/>
  <c r="E265" i="1" s="1"/>
  <c r="F265" i="1" a="1"/>
  <c r="F265" i="1" s="1"/>
  <c r="F192" i="1" a="1"/>
  <c r="F192" i="1" s="1"/>
  <c r="I192" i="1" a="1"/>
  <c r="I192" i="1" s="1"/>
  <c r="C192" i="1" a="1"/>
  <c r="C192" i="1" s="1"/>
  <c r="G192" i="1" a="1"/>
  <c r="G192" i="1" s="1"/>
  <c r="H192" i="1" s="1" a="1"/>
  <c r="H192" i="1" s="1"/>
  <c r="J192" i="1" a="1"/>
  <c r="J192" i="1" s="1"/>
  <c r="E192" i="1" a="1"/>
  <c r="E192" i="1" s="1"/>
  <c r="F208" i="1" a="1"/>
  <c r="F208" i="1" s="1"/>
  <c r="I208" i="1" a="1"/>
  <c r="I208" i="1" s="1"/>
  <c r="C208" i="1" a="1"/>
  <c r="C208" i="1" s="1"/>
  <c r="G208" i="1" a="1"/>
  <c r="G208" i="1" s="1"/>
  <c r="H208" i="1" s="1" a="1"/>
  <c r="H208" i="1" s="1"/>
  <c r="J208" i="1" a="1"/>
  <c r="J208" i="1" s="1"/>
  <c r="E208" i="1" a="1"/>
  <c r="E208" i="1" s="1"/>
  <c r="F224" i="1" a="1"/>
  <c r="F224" i="1" s="1"/>
  <c r="I224" i="1" a="1"/>
  <c r="I224" i="1" s="1"/>
  <c r="C224" i="1" a="1"/>
  <c r="C224" i="1" s="1"/>
  <c r="G224" i="1" a="1"/>
  <c r="G224" i="1" s="1"/>
  <c r="H224" i="1" s="1" a="1"/>
  <c r="H224" i="1" s="1"/>
  <c r="J224" i="1" a="1"/>
  <c r="J224" i="1" s="1"/>
  <c r="E224" i="1" a="1"/>
  <c r="E224" i="1" s="1"/>
  <c r="F240" i="1" a="1"/>
  <c r="F240" i="1" s="1"/>
  <c r="I240" i="1" a="1"/>
  <c r="I240" i="1" s="1"/>
  <c r="C240" i="1" a="1"/>
  <c r="C240" i="1" s="1"/>
  <c r="G240" i="1" a="1"/>
  <c r="G240" i="1" s="1"/>
  <c r="H240" i="1" s="1" a="1"/>
  <c r="H240" i="1" s="1"/>
  <c r="J240" i="1" a="1"/>
  <c r="J240" i="1" s="1"/>
  <c r="E240" i="1" a="1"/>
  <c r="E240" i="1" s="1"/>
  <c r="F256" i="1" a="1"/>
  <c r="F256" i="1" s="1"/>
  <c r="I256" i="1" a="1"/>
  <c r="I256" i="1" s="1"/>
  <c r="C256" i="1" a="1"/>
  <c r="C256" i="1" s="1"/>
  <c r="G256" i="1" a="1"/>
  <c r="G256" i="1" s="1"/>
  <c r="H256" i="1" s="1" a="1"/>
  <c r="H256" i="1" s="1"/>
  <c r="J256" i="1" a="1"/>
  <c r="J256" i="1" s="1"/>
  <c r="E256" i="1" a="1"/>
  <c r="E256" i="1" s="1"/>
  <c r="F272" i="1" a="1"/>
  <c r="F272" i="1" s="1"/>
  <c r="I272" i="1" a="1"/>
  <c r="I272" i="1" s="1"/>
  <c r="C272" i="1" a="1"/>
  <c r="C272" i="1" s="1"/>
  <c r="G272" i="1" a="1"/>
  <c r="G272" i="1" s="1"/>
  <c r="H272" i="1" s="1" a="1"/>
  <c r="H272" i="1" s="1"/>
  <c r="J272" i="1" a="1"/>
  <c r="J272" i="1" s="1"/>
  <c r="E272" i="1" a="1"/>
  <c r="E272" i="1" s="1"/>
  <c r="I195" i="1" a="1"/>
  <c r="I195" i="1" s="1"/>
  <c r="F195" i="1" a="1"/>
  <c r="F195" i="1" s="1"/>
  <c r="G195" i="1" a="1"/>
  <c r="G195" i="1" s="1"/>
  <c r="C195" i="1" a="1"/>
  <c r="C195" i="1" s="1"/>
  <c r="E195" i="1" a="1"/>
  <c r="E195" i="1" s="1"/>
  <c r="J195" i="1" a="1"/>
  <c r="J195" i="1" s="1"/>
  <c r="H195" i="1" a="1"/>
  <c r="H195" i="1" s="1"/>
  <c r="I211" i="1" a="1"/>
  <c r="I211" i="1" s="1"/>
  <c r="F211" i="1" a="1"/>
  <c r="F211" i="1" s="1"/>
  <c r="G211" i="1" a="1"/>
  <c r="G211" i="1" s="1"/>
  <c r="C211" i="1" a="1"/>
  <c r="C211" i="1" s="1"/>
  <c r="E211" i="1" a="1"/>
  <c r="E211" i="1" s="1"/>
  <c r="J211" i="1" a="1"/>
  <c r="J211" i="1" s="1"/>
  <c r="H211" i="1" a="1"/>
  <c r="H211" i="1" s="1"/>
  <c r="I227" i="1" a="1"/>
  <c r="I227" i="1" s="1"/>
  <c r="F227" i="1" a="1"/>
  <c r="F227" i="1" s="1"/>
  <c r="G227" i="1" a="1"/>
  <c r="G227" i="1" s="1"/>
  <c r="C227" i="1" a="1"/>
  <c r="C227" i="1" s="1"/>
  <c r="E227" i="1" a="1"/>
  <c r="E227" i="1" s="1"/>
  <c r="J227" i="1" a="1"/>
  <c r="J227" i="1" s="1"/>
  <c r="H227" i="1" a="1"/>
  <c r="H227" i="1" s="1"/>
  <c r="I243" i="1" a="1"/>
  <c r="I243" i="1" s="1"/>
  <c r="F243" i="1" a="1"/>
  <c r="F243" i="1" s="1"/>
  <c r="G243" i="1" a="1"/>
  <c r="G243" i="1" s="1"/>
  <c r="C243" i="1" a="1"/>
  <c r="C243" i="1" s="1"/>
  <c r="E243" i="1" a="1"/>
  <c r="E243" i="1" s="1"/>
  <c r="J243" i="1" a="1"/>
  <c r="J243" i="1" s="1"/>
  <c r="H243" i="1" a="1"/>
  <c r="H243" i="1" s="1"/>
  <c r="I259" i="1" a="1"/>
  <c r="I259" i="1" s="1"/>
  <c r="F259" i="1" a="1"/>
  <c r="F259" i="1" s="1"/>
  <c r="G259" i="1" a="1"/>
  <c r="G259" i="1" s="1"/>
  <c r="C259" i="1" a="1"/>
  <c r="C259" i="1" s="1"/>
  <c r="E259" i="1" a="1"/>
  <c r="E259" i="1" s="1"/>
  <c r="J259" i="1" a="1"/>
  <c r="J259" i="1" s="1"/>
  <c r="H259" i="1" a="1"/>
  <c r="H259" i="1" s="1"/>
  <c r="I275" i="1" a="1"/>
  <c r="I275" i="1" s="1"/>
  <c r="F275" i="1" a="1"/>
  <c r="F275" i="1" s="1"/>
  <c r="G275" i="1" a="1"/>
  <c r="G275" i="1" s="1"/>
  <c r="C275" i="1" a="1"/>
  <c r="C275" i="1" s="1"/>
  <c r="E275" i="1" a="1"/>
  <c r="E275" i="1" s="1"/>
  <c r="J275" i="1" a="1"/>
  <c r="J275" i="1" s="1"/>
  <c r="H275" i="1" a="1"/>
  <c r="H275" i="1" s="1"/>
  <c r="E290" i="1" a="1"/>
  <c r="E290" i="1" s="1"/>
  <c r="I290" i="1" a="1"/>
  <c r="I290" i="1" s="1"/>
  <c r="G290" i="1" a="1"/>
  <c r="G290" i="1" s="1"/>
  <c r="H290" i="1" s="1" a="1"/>
  <c r="H290" i="1" s="1"/>
  <c r="C290" i="1" a="1"/>
  <c r="C290" i="1" s="1"/>
  <c r="J290" i="1" a="1"/>
  <c r="J290" i="1" s="1"/>
  <c r="F290" i="1" a="1"/>
  <c r="F290" i="1" s="1"/>
  <c r="E306" i="1" a="1"/>
  <c r="E306" i="1" s="1"/>
  <c r="I306" i="1" a="1"/>
  <c r="I306" i="1" s="1"/>
  <c r="G306" i="1" a="1"/>
  <c r="G306" i="1" s="1"/>
  <c r="C306" i="1" a="1"/>
  <c r="C306" i="1" s="1"/>
  <c r="J306" i="1" a="1"/>
  <c r="J306" i="1" s="1"/>
  <c r="H306" i="1" a="1"/>
  <c r="H306" i="1" s="1"/>
  <c r="F306" i="1" a="1"/>
  <c r="F306" i="1" s="1"/>
  <c r="E322" i="1" a="1"/>
  <c r="E322" i="1" s="1"/>
  <c r="I322" i="1" a="1"/>
  <c r="I322" i="1" s="1"/>
  <c r="G322" i="1" a="1"/>
  <c r="G322" i="1" s="1"/>
  <c r="C322" i="1" a="1"/>
  <c r="C322" i="1" s="1"/>
  <c r="J322" i="1" a="1"/>
  <c r="J322" i="1" s="1"/>
  <c r="H322" i="1" a="1"/>
  <c r="H322" i="1" s="1"/>
  <c r="F322" i="1" a="1"/>
  <c r="F322" i="1" s="1"/>
  <c r="J293" i="1" a="1"/>
  <c r="J293" i="1" s="1"/>
  <c r="H293" i="1" a="1"/>
  <c r="H293" i="1" s="1"/>
  <c r="I293" i="1" a="1"/>
  <c r="I293" i="1" s="1"/>
  <c r="F293" i="1" a="1"/>
  <c r="F293" i="1" s="1"/>
  <c r="G293" i="1" a="1"/>
  <c r="G293" i="1" s="1"/>
  <c r="C293" i="1" a="1"/>
  <c r="C293" i="1" s="1"/>
  <c r="E293" i="1" a="1"/>
  <c r="E293" i="1" s="1"/>
  <c r="C309" i="1" a="1"/>
  <c r="C309" i="1" s="1"/>
  <c r="J309" i="1" a="1"/>
  <c r="J309" i="1" s="1"/>
  <c r="H309" i="1" a="1"/>
  <c r="H309" i="1" s="1"/>
  <c r="F309" i="1" a="1"/>
  <c r="F309" i="1" s="1"/>
  <c r="I309" i="1" a="1"/>
  <c r="I309" i="1" s="1"/>
  <c r="G309" i="1" a="1"/>
  <c r="G309" i="1" s="1"/>
  <c r="E309" i="1" a="1"/>
  <c r="E309" i="1" s="1"/>
  <c r="J284" i="1" a="1"/>
  <c r="J284" i="1" s="1"/>
  <c r="F284" i="1" a="1"/>
  <c r="F284" i="1" s="1"/>
  <c r="C284" i="1" a="1"/>
  <c r="C284" i="1" s="1"/>
  <c r="I284" i="1" a="1"/>
  <c r="I284" i="1" s="1"/>
  <c r="G284" i="1" a="1"/>
  <c r="G284" i="1" s="1"/>
  <c r="H284" i="1" s="1" a="1"/>
  <c r="H284" i="1" s="1"/>
  <c r="E284" i="1" a="1"/>
  <c r="E284" i="1" s="1"/>
  <c r="J300" i="1" a="1"/>
  <c r="J300" i="1" s="1"/>
  <c r="F300" i="1" a="1"/>
  <c r="F300" i="1" s="1"/>
  <c r="C300" i="1" a="1"/>
  <c r="C300" i="1" s="1"/>
  <c r="I300" i="1" a="1"/>
  <c r="I300" i="1" s="1"/>
  <c r="G300" i="1" a="1"/>
  <c r="G300" i="1" s="1"/>
  <c r="H300" i="1" s="1" a="1"/>
  <c r="H300" i="1" s="1"/>
  <c r="E300" i="1" a="1"/>
  <c r="E300" i="1" s="1"/>
  <c r="J316" i="1" a="1"/>
  <c r="J316" i="1" s="1"/>
  <c r="F316" i="1" a="1"/>
  <c r="F316" i="1" s="1"/>
  <c r="C316" i="1" a="1"/>
  <c r="C316" i="1" s="1"/>
  <c r="I316" i="1" a="1"/>
  <c r="I316" i="1" s="1"/>
  <c r="G316" i="1" a="1"/>
  <c r="G316" i="1" s="1"/>
  <c r="H316" i="1" s="1" a="1"/>
  <c r="H316" i="1" s="1"/>
  <c r="E316" i="1" a="1"/>
  <c r="E316" i="1" s="1"/>
  <c r="I291" i="1" a="1"/>
  <c r="I291" i="1" s="1"/>
  <c r="J291" i="1" a="1"/>
  <c r="J291" i="1" s="1"/>
  <c r="G291" i="1" a="1"/>
  <c r="G291" i="1" s="1"/>
  <c r="H291" i="1" a="1"/>
  <c r="H291" i="1" s="1"/>
  <c r="E291" i="1" a="1"/>
  <c r="E291" i="1" s="1"/>
  <c r="F291" i="1" a="1"/>
  <c r="F291" i="1" s="1"/>
  <c r="C291" i="1" a="1"/>
  <c r="C291" i="1" s="1"/>
  <c r="I307" i="1" a="1"/>
  <c r="I307" i="1" s="1"/>
  <c r="G307" i="1" a="1"/>
  <c r="G307" i="1" s="1"/>
  <c r="J307" i="1" a="1"/>
  <c r="J307" i="1" s="1"/>
  <c r="H307" i="1" a="1"/>
  <c r="H307" i="1" s="1"/>
  <c r="E307" i="1" a="1"/>
  <c r="E307" i="1" s="1"/>
  <c r="F307" i="1" a="1"/>
  <c r="F307" i="1" s="1"/>
  <c r="C307" i="1" a="1"/>
  <c r="C307" i="1" s="1"/>
  <c r="I323" i="1" a="1"/>
  <c r="I323" i="1" s="1"/>
  <c r="G323" i="1" a="1"/>
  <c r="G323" i="1" s="1"/>
  <c r="H323" i="1" s="1" a="1"/>
  <c r="H323" i="1" s="1"/>
  <c r="J323" i="1" a="1"/>
  <c r="J323" i="1" s="1"/>
  <c r="E323" i="1" a="1"/>
  <c r="E323" i="1" s="1"/>
  <c r="F323" i="1" a="1"/>
  <c r="F323" i="1" s="1"/>
  <c r="C323" i="1" a="1"/>
  <c r="C323" i="1" s="1"/>
  <c r="I352" i="1" a="1"/>
  <c r="I352" i="1" s="1"/>
  <c r="F352" i="1" a="1"/>
  <c r="F352" i="1" s="1"/>
  <c r="G352" i="1" a="1"/>
  <c r="G352" i="1" s="1"/>
  <c r="C352" i="1" a="1"/>
  <c r="C352" i="1" s="1"/>
  <c r="E352" i="1" a="1"/>
  <c r="E352" i="1" s="1"/>
  <c r="J352" i="1" a="1"/>
  <c r="J352" i="1" s="1"/>
  <c r="H352" i="1" a="1"/>
  <c r="H352" i="1" s="1"/>
  <c r="E337" i="1" a="1"/>
  <c r="E337" i="1" s="1"/>
  <c r="F337" i="1" a="1"/>
  <c r="F337" i="1" s="1"/>
  <c r="I337" i="1" a="1"/>
  <c r="I337" i="1" s="1"/>
  <c r="J337" i="1" a="1"/>
  <c r="J337" i="1" s="1"/>
  <c r="G337" i="1" a="1"/>
  <c r="G337" i="1" s="1"/>
  <c r="C337" i="1" a="1"/>
  <c r="C337" i="1" s="1"/>
  <c r="H337" i="1" a="1"/>
  <c r="H337" i="1" s="1"/>
  <c r="J325" i="1" a="1"/>
  <c r="J325" i="1" s="1"/>
  <c r="G325" i="1" a="1"/>
  <c r="G325" i="1" s="1"/>
  <c r="H325" i="1" s="1" a="1"/>
  <c r="H325" i="1" s="1"/>
  <c r="E325" i="1" a="1"/>
  <c r="E325" i="1" s="1"/>
  <c r="F325" i="1" a="1"/>
  <c r="F325" i="1" s="1"/>
  <c r="C325" i="1" a="1"/>
  <c r="C325" i="1" s="1"/>
  <c r="I325" i="1" a="1"/>
  <c r="I325" i="1" s="1"/>
  <c r="F339" i="1" a="1"/>
  <c r="F339" i="1" s="1"/>
  <c r="E339" i="1" a="1"/>
  <c r="E339" i="1" s="1"/>
  <c r="C339" i="1" a="1"/>
  <c r="C339" i="1" s="1"/>
  <c r="J339" i="1" a="1"/>
  <c r="J339" i="1" s="1"/>
  <c r="H339" i="1" a="1"/>
  <c r="H339" i="1" s="1"/>
  <c r="I339" i="1" a="1"/>
  <c r="I339" i="1" s="1"/>
  <c r="G339" i="1" a="1"/>
  <c r="G339" i="1" s="1"/>
  <c r="G324" i="1" a="1"/>
  <c r="G324" i="1" s="1"/>
  <c r="C324" i="1" a="1"/>
  <c r="C324" i="1" s="1"/>
  <c r="E324" i="1" a="1"/>
  <c r="E324" i="1" s="1"/>
  <c r="J324" i="1" a="1"/>
  <c r="J324" i="1" s="1"/>
  <c r="I324" i="1" a="1"/>
  <c r="I324" i="1" s="1"/>
  <c r="H324" i="1" a="1"/>
  <c r="H324" i="1" s="1"/>
  <c r="F324" i="1" a="1"/>
  <c r="F324" i="1" s="1"/>
  <c r="E344" i="1" a="1"/>
  <c r="E344" i="1" s="1"/>
  <c r="J344" i="1" a="1"/>
  <c r="J344" i="1" s="1"/>
  <c r="F344" i="1" a="1"/>
  <c r="F344" i="1" s="1"/>
  <c r="C344" i="1" a="1"/>
  <c r="C344" i="1" s="1"/>
  <c r="I344" i="1" a="1"/>
  <c r="I344" i="1" s="1"/>
  <c r="G344" i="1" a="1"/>
  <c r="G344" i="1" s="1"/>
  <c r="H344" i="1" s="1" a="1"/>
  <c r="H344" i="1" s="1"/>
  <c r="E397" i="1" a="1"/>
  <c r="E397" i="1" s="1"/>
  <c r="F397" i="1" a="1"/>
  <c r="F397" i="1" s="1"/>
  <c r="I397" i="1" a="1"/>
  <c r="I397" i="1" s="1"/>
  <c r="C397" i="1" a="1"/>
  <c r="C397" i="1" s="1"/>
  <c r="G397" i="1" a="1"/>
  <c r="G397" i="1" s="1"/>
  <c r="H397" i="1" s="1" a="1"/>
  <c r="H397" i="1" s="1"/>
  <c r="J397" i="1" a="1"/>
  <c r="J397" i="1" s="1"/>
  <c r="J363" i="1" a="1"/>
  <c r="J363" i="1" s="1"/>
  <c r="G363" i="1" a="1"/>
  <c r="G363" i="1" s="1"/>
  <c r="H363" i="1" s="1" a="1"/>
  <c r="H363" i="1" s="1"/>
  <c r="F363" i="1" a="1"/>
  <c r="F363" i="1" s="1"/>
  <c r="I363" i="1" a="1"/>
  <c r="I363" i="1" s="1"/>
  <c r="C363" i="1" a="1"/>
  <c r="C363" i="1" s="1"/>
  <c r="E363" i="1" a="1"/>
  <c r="E363" i="1" s="1"/>
  <c r="J338" i="1" a="1"/>
  <c r="J338" i="1" s="1"/>
  <c r="C338" i="1" a="1"/>
  <c r="C338" i="1" s="1"/>
  <c r="H338" i="1" a="1"/>
  <c r="H338" i="1" s="1"/>
  <c r="E338" i="1" a="1"/>
  <c r="E338" i="1" s="1"/>
  <c r="I338" i="1" a="1"/>
  <c r="I338" i="1" s="1"/>
  <c r="G338" i="1" a="1"/>
  <c r="G338" i="1" s="1"/>
  <c r="F338" i="1" a="1"/>
  <c r="F338" i="1" s="1"/>
  <c r="J354" i="1" a="1"/>
  <c r="J354" i="1" s="1"/>
  <c r="G354" i="1" a="1"/>
  <c r="G354" i="1" s="1"/>
  <c r="H354" i="1" a="1"/>
  <c r="H354" i="1" s="1"/>
  <c r="E354" i="1" a="1"/>
  <c r="E354" i="1" s="1"/>
  <c r="F354" i="1" a="1"/>
  <c r="F354" i="1" s="1"/>
  <c r="C354" i="1" a="1"/>
  <c r="C354" i="1" s="1"/>
  <c r="I354" i="1" a="1"/>
  <c r="I354" i="1" s="1"/>
  <c r="F371" i="1" a="1"/>
  <c r="F371" i="1" s="1"/>
  <c r="I371" i="1" a="1"/>
  <c r="I371" i="1" s="1"/>
  <c r="C371" i="1" a="1"/>
  <c r="C371" i="1" s="1"/>
  <c r="G371" i="1" a="1"/>
  <c r="G371" i="1" s="1"/>
  <c r="H371" i="1" s="1" a="1"/>
  <c r="H371" i="1" s="1"/>
  <c r="J371" i="1" a="1"/>
  <c r="J371" i="1" s="1"/>
  <c r="E371" i="1" a="1"/>
  <c r="E371" i="1" s="1"/>
  <c r="I345" i="1" a="1"/>
  <c r="I345" i="1" s="1"/>
  <c r="G345" i="1" a="1"/>
  <c r="G345" i="1" s="1"/>
  <c r="H345" i="1" s="1" a="1"/>
  <c r="H345" i="1" s="1"/>
  <c r="J345" i="1" a="1"/>
  <c r="J345" i="1" s="1"/>
  <c r="E345" i="1" a="1"/>
  <c r="E345" i="1" s="1"/>
  <c r="F345" i="1" a="1"/>
  <c r="F345" i="1" s="1"/>
  <c r="C345" i="1" a="1"/>
  <c r="C345" i="1" s="1"/>
  <c r="I361" i="1" a="1"/>
  <c r="I361" i="1" s="1"/>
  <c r="C361" i="1" a="1"/>
  <c r="C361" i="1" s="1"/>
  <c r="J361" i="1" a="1"/>
  <c r="J361" i="1" s="1"/>
  <c r="G361" i="1" a="1"/>
  <c r="G361" i="1" s="1"/>
  <c r="F361" i="1" a="1"/>
  <c r="F361" i="1" s="1"/>
  <c r="E361" i="1" a="1"/>
  <c r="E361" i="1" s="1"/>
  <c r="H361" i="1" a="1"/>
  <c r="H361" i="1" s="1"/>
  <c r="E418" i="1" a="1"/>
  <c r="E418" i="1" s="1"/>
  <c r="F418" i="1" a="1"/>
  <c r="F418" i="1" s="1"/>
  <c r="I418" i="1" a="1"/>
  <c r="I418" i="1" s="1"/>
  <c r="C418" i="1" a="1"/>
  <c r="C418" i="1" s="1"/>
  <c r="G418" i="1" a="1"/>
  <c r="G418" i="1" s="1"/>
  <c r="H418" i="1" s="1" a="1"/>
  <c r="H418" i="1" s="1"/>
  <c r="J418" i="1" a="1"/>
  <c r="J418" i="1" s="1"/>
  <c r="F380" i="1" a="1"/>
  <c r="F380" i="1" s="1"/>
  <c r="G380" i="1" a="1"/>
  <c r="G380" i="1" s="1"/>
  <c r="C380" i="1" a="1"/>
  <c r="C380" i="1" s="1"/>
  <c r="I380" i="1" a="1"/>
  <c r="I380" i="1" s="1"/>
  <c r="E380" i="1" a="1"/>
  <c r="E380" i="1" s="1"/>
  <c r="J380" i="1" a="1"/>
  <c r="J380" i="1" s="1"/>
  <c r="H380" i="1" a="1"/>
  <c r="H380" i="1" s="1"/>
  <c r="F396" i="1" a="1"/>
  <c r="F396" i="1" s="1"/>
  <c r="C396" i="1" a="1"/>
  <c r="C396" i="1" s="1"/>
  <c r="G396" i="1" a="1"/>
  <c r="G396" i="1" s="1"/>
  <c r="J396" i="1" a="1"/>
  <c r="J396" i="1" s="1"/>
  <c r="I396" i="1" a="1"/>
  <c r="I396" i="1" s="1"/>
  <c r="E396" i="1" a="1"/>
  <c r="E396" i="1" s="1"/>
  <c r="H396" i="1" a="1"/>
  <c r="H396" i="1" s="1"/>
  <c r="F383" i="1" a="1"/>
  <c r="F383" i="1" s="1"/>
  <c r="I383" i="1" a="1"/>
  <c r="I383" i="1" s="1"/>
  <c r="C383" i="1" a="1"/>
  <c r="C383" i="1" s="1"/>
  <c r="G383" i="1" a="1"/>
  <c r="G383" i="1" s="1"/>
  <c r="J383" i="1" a="1"/>
  <c r="J383" i="1" s="1"/>
  <c r="E383" i="1" a="1"/>
  <c r="E383" i="1" s="1"/>
  <c r="H383" i="1" a="1"/>
  <c r="H383" i="1" s="1"/>
  <c r="F399" i="1" a="1"/>
  <c r="F399" i="1" s="1"/>
  <c r="G399" i="1" a="1"/>
  <c r="G399" i="1" s="1"/>
  <c r="C399" i="1" a="1"/>
  <c r="C399" i="1" s="1"/>
  <c r="J399" i="1" a="1"/>
  <c r="J399" i="1" s="1"/>
  <c r="H399" i="1" a="1"/>
  <c r="H399" i="1" s="1"/>
  <c r="E399" i="1" a="1"/>
  <c r="E399" i="1" s="1"/>
  <c r="I399" i="1" a="1"/>
  <c r="I399" i="1" s="1"/>
  <c r="I426" i="1" a="1"/>
  <c r="I426" i="1" s="1"/>
  <c r="C426" i="1" a="1"/>
  <c r="C426" i="1" s="1"/>
  <c r="G426" i="1" a="1"/>
  <c r="G426" i="1" s="1"/>
  <c r="J426" i="1" a="1"/>
  <c r="J426" i="1" s="1"/>
  <c r="E426" i="1" a="1"/>
  <c r="E426" i="1" s="1"/>
  <c r="H426" i="1" a="1"/>
  <c r="H426" i="1" s="1"/>
  <c r="F426" i="1" a="1"/>
  <c r="F426" i="1" s="1"/>
  <c r="G382" i="1" a="1"/>
  <c r="G382" i="1" s="1"/>
  <c r="H382" i="1" s="1" a="1"/>
  <c r="H382" i="1" s="1"/>
  <c r="J382" i="1" a="1"/>
  <c r="J382" i="1" s="1"/>
  <c r="F382" i="1" a="1"/>
  <c r="F382" i="1" s="1"/>
  <c r="E382" i="1" a="1"/>
  <c r="E382" i="1" s="1"/>
  <c r="C382" i="1" a="1"/>
  <c r="C382" i="1" s="1"/>
  <c r="I382" i="1" a="1"/>
  <c r="I382" i="1" s="1"/>
  <c r="G398" i="1" a="1"/>
  <c r="G398" i="1" s="1"/>
  <c r="H398" i="1" a="1"/>
  <c r="H398" i="1" s="1"/>
  <c r="E398" i="1" a="1"/>
  <c r="E398" i="1" s="1"/>
  <c r="J398" i="1" a="1"/>
  <c r="J398" i="1" s="1"/>
  <c r="F398" i="1" a="1"/>
  <c r="F398" i="1" s="1"/>
  <c r="C398" i="1" a="1"/>
  <c r="C398" i="1" s="1"/>
  <c r="I398" i="1" a="1"/>
  <c r="I398" i="1" s="1"/>
  <c r="C440" i="1" a="1"/>
  <c r="C440" i="1" s="1"/>
  <c r="I440" i="1" a="1"/>
  <c r="I440" i="1" s="1"/>
  <c r="J440" i="1" a="1"/>
  <c r="J440" i="1" s="1"/>
  <c r="G440" i="1" a="1"/>
  <c r="G440" i="1" s="1"/>
  <c r="H440" i="1" s="1" a="1"/>
  <c r="H440" i="1" s="1"/>
  <c r="E440" i="1" a="1"/>
  <c r="E440" i="1" s="1"/>
  <c r="F440" i="1" a="1"/>
  <c r="F440" i="1" s="1"/>
  <c r="H413" i="1" a="1"/>
  <c r="H413" i="1" s="1"/>
  <c r="G413" i="1" a="1"/>
  <c r="G413" i="1" s="1"/>
  <c r="F413" i="1" a="1"/>
  <c r="F413" i="1" s="1"/>
  <c r="I413" i="1" a="1"/>
  <c r="I413" i="1" s="1"/>
  <c r="C413" i="1" a="1"/>
  <c r="C413" i="1" s="1"/>
  <c r="E413" i="1" a="1"/>
  <c r="E413" i="1" s="1"/>
  <c r="J413" i="1" a="1"/>
  <c r="J413" i="1" s="1"/>
  <c r="H429" i="1" a="1"/>
  <c r="H429" i="1" s="1"/>
  <c r="I429" i="1" a="1"/>
  <c r="I429" i="1" s="1"/>
  <c r="F429" i="1" a="1"/>
  <c r="F429" i="1" s="1"/>
  <c r="G429" i="1" a="1"/>
  <c r="G429" i="1" s="1"/>
  <c r="C429" i="1" a="1"/>
  <c r="C429" i="1" s="1"/>
  <c r="J429" i="1" a="1"/>
  <c r="J429" i="1" s="1"/>
  <c r="E429" i="1" a="1"/>
  <c r="E429" i="1" s="1"/>
  <c r="F471" i="1" a="1"/>
  <c r="F471" i="1" s="1"/>
  <c r="I471" i="1" a="1"/>
  <c r="I471" i="1" s="1"/>
  <c r="C471" i="1" a="1"/>
  <c r="C471" i="1" s="1"/>
  <c r="G471" i="1" a="1"/>
  <c r="G471" i="1" s="1"/>
  <c r="J471" i="1" a="1"/>
  <c r="J471" i="1" s="1"/>
  <c r="E471" i="1" a="1"/>
  <c r="E471" i="1" s="1"/>
  <c r="H471" i="1" a="1"/>
  <c r="H471" i="1" s="1"/>
  <c r="C416" i="1" a="1"/>
  <c r="C416" i="1" s="1"/>
  <c r="G416" i="1" a="1"/>
  <c r="G416" i="1" s="1"/>
  <c r="J416" i="1" a="1"/>
  <c r="J416" i="1" s="1"/>
  <c r="E416" i="1" a="1"/>
  <c r="E416" i="1" s="1"/>
  <c r="H416" i="1" a="1"/>
  <c r="H416" i="1" s="1"/>
  <c r="F416" i="1" a="1"/>
  <c r="F416" i="1" s="1"/>
  <c r="I416" i="1" a="1"/>
  <c r="I416" i="1" s="1"/>
  <c r="C432" i="1" a="1"/>
  <c r="C432" i="1" s="1"/>
  <c r="G432" i="1" a="1"/>
  <c r="G432" i="1" s="1"/>
  <c r="J432" i="1" a="1"/>
  <c r="J432" i="1" s="1"/>
  <c r="E432" i="1" a="1"/>
  <c r="E432" i="1" s="1"/>
  <c r="H432" i="1" a="1"/>
  <c r="H432" i="1" s="1"/>
  <c r="F432" i="1" a="1"/>
  <c r="F432" i="1" s="1"/>
  <c r="I432" i="1" a="1"/>
  <c r="I432" i="1" s="1"/>
  <c r="E407" i="1" a="1"/>
  <c r="E407" i="1" s="1"/>
  <c r="J407" i="1" a="1"/>
  <c r="J407" i="1" s="1"/>
  <c r="F407" i="1" a="1"/>
  <c r="F407" i="1" s="1"/>
  <c r="I407" i="1" a="1"/>
  <c r="I407" i="1" s="1"/>
  <c r="G407" i="1" a="1"/>
  <c r="G407" i="1" s="1"/>
  <c r="H407" i="1" s="1" a="1"/>
  <c r="H407" i="1" s="1"/>
  <c r="C407" i="1" a="1"/>
  <c r="C407" i="1" s="1"/>
  <c r="E423" i="1" a="1"/>
  <c r="E423" i="1" s="1"/>
  <c r="C423" i="1" a="1"/>
  <c r="C423" i="1" s="1"/>
  <c r="F423" i="1" a="1"/>
  <c r="F423" i="1" s="1"/>
  <c r="J423" i="1" a="1"/>
  <c r="J423" i="1" s="1"/>
  <c r="I423" i="1" a="1"/>
  <c r="I423" i="1" s="1"/>
  <c r="G423" i="1" a="1"/>
  <c r="G423" i="1" s="1"/>
  <c r="H423" i="1" s="1" a="1"/>
  <c r="H423" i="1" s="1"/>
  <c r="E444" i="1" a="1"/>
  <c r="E444" i="1" s="1"/>
  <c r="F444" i="1" a="1"/>
  <c r="F444" i="1" s="1"/>
  <c r="C444" i="1" a="1"/>
  <c r="C444" i="1" s="1"/>
  <c r="I444" i="1" a="1"/>
  <c r="I444" i="1" s="1"/>
  <c r="J444" i="1" a="1"/>
  <c r="J444" i="1" s="1"/>
  <c r="G444" i="1" a="1"/>
  <c r="G444" i="1" s="1"/>
  <c r="H444" i="1" a="1"/>
  <c r="H444" i="1" s="1"/>
  <c r="H451" i="1" a="1"/>
  <c r="H451" i="1" s="1"/>
  <c r="F451" i="1" a="1"/>
  <c r="F451" i="1" s="1"/>
  <c r="C451" i="1" a="1"/>
  <c r="C451" i="1" s="1"/>
  <c r="E451" i="1" a="1"/>
  <c r="E451" i="1" s="1"/>
  <c r="J451" i="1" a="1"/>
  <c r="J451" i="1" s="1"/>
  <c r="G451" i="1" a="1"/>
  <c r="G451" i="1" s="1"/>
  <c r="I451" i="1" a="1"/>
  <c r="I451" i="1" s="1"/>
  <c r="C442" i="1" a="1"/>
  <c r="C442" i="1" s="1"/>
  <c r="E442" i="1" a="1"/>
  <c r="E442" i="1" s="1"/>
  <c r="J442" i="1" a="1"/>
  <c r="J442" i="1" s="1"/>
  <c r="I442" i="1" a="1"/>
  <c r="I442" i="1" s="1"/>
  <c r="F442" i="1" a="1"/>
  <c r="F442" i="1" s="1"/>
  <c r="G442" i="1" a="1"/>
  <c r="G442" i="1" s="1"/>
  <c r="H442" i="1" s="1" a="1"/>
  <c r="H442" i="1" s="1"/>
  <c r="G457" i="1" a="1"/>
  <c r="G457" i="1" s="1"/>
  <c r="J457" i="1" a="1"/>
  <c r="J457" i="1" s="1"/>
  <c r="E457" i="1" a="1"/>
  <c r="E457" i="1" s="1"/>
  <c r="C457" i="1" a="1"/>
  <c r="C457" i="1" s="1"/>
  <c r="H457" i="1" a="1"/>
  <c r="H457" i="1" s="1"/>
  <c r="I457" i="1" a="1"/>
  <c r="I457" i="1" s="1"/>
  <c r="F457" i="1" a="1"/>
  <c r="F457" i="1" s="1"/>
  <c r="G449" i="1" a="1"/>
  <c r="G449" i="1" s="1"/>
  <c r="F449" i="1" a="1"/>
  <c r="F449" i="1" s="1"/>
  <c r="E449" i="1" a="1"/>
  <c r="E449" i="1" s="1"/>
  <c r="J449" i="1" a="1"/>
  <c r="J449" i="1" s="1"/>
  <c r="H449" i="1" a="1"/>
  <c r="H449" i="1" s="1"/>
  <c r="I449" i="1" a="1"/>
  <c r="I449" i="1" s="1"/>
  <c r="C449" i="1" a="1"/>
  <c r="C449" i="1" s="1"/>
  <c r="C458" i="1" a="1"/>
  <c r="C458" i="1" s="1"/>
  <c r="J458" i="1" a="1"/>
  <c r="J458" i="1" s="1"/>
  <c r="E458" i="1" a="1"/>
  <c r="E458" i="1" s="1"/>
  <c r="H458" i="1" a="1"/>
  <c r="H458" i="1" s="1"/>
  <c r="I458" i="1" a="1"/>
  <c r="I458" i="1" s="1"/>
  <c r="G458" i="1" a="1"/>
  <c r="G458" i="1" s="1"/>
  <c r="F458" i="1" a="1"/>
  <c r="F458" i="1" s="1"/>
  <c r="J483" i="1" a="1"/>
  <c r="J483" i="1" s="1"/>
  <c r="H483" i="1" a="1"/>
  <c r="H483" i="1" s="1"/>
  <c r="I483" i="1" a="1"/>
  <c r="I483" i="1" s="1"/>
  <c r="F483" i="1" a="1"/>
  <c r="F483" i="1" s="1"/>
  <c r="G483" i="1" a="1"/>
  <c r="G483" i="1" s="1"/>
  <c r="C483" i="1" a="1"/>
  <c r="C483" i="1" s="1"/>
  <c r="E483" i="1" a="1"/>
  <c r="E483" i="1" s="1"/>
  <c r="I479" i="1" a="1"/>
  <c r="I479" i="1" s="1"/>
  <c r="F479" i="1" a="1"/>
  <c r="F479" i="1" s="1"/>
  <c r="G479" i="1" a="1"/>
  <c r="G479" i="1" s="1"/>
  <c r="H479" i="1" s="1" a="1"/>
  <c r="H479" i="1" s="1"/>
  <c r="C479" i="1" a="1"/>
  <c r="C479" i="1" s="1"/>
  <c r="E479" i="1" a="1"/>
  <c r="E479" i="1" s="1"/>
  <c r="J479" i="1" a="1"/>
  <c r="J479" i="1" s="1"/>
  <c r="F472" i="1" a="1"/>
  <c r="F472" i="1" s="1"/>
  <c r="I472" i="1" a="1"/>
  <c r="I472" i="1" s="1"/>
  <c r="G472" i="1" a="1"/>
  <c r="G472" i="1" s="1"/>
  <c r="H472" i="1" s="1" a="1"/>
  <c r="H472" i="1" s="1"/>
  <c r="J472" i="1" a="1"/>
  <c r="J472" i="1" s="1"/>
  <c r="E472" i="1" a="1"/>
  <c r="E472" i="1" s="1"/>
  <c r="C472" i="1" a="1"/>
  <c r="C472" i="1" s="1"/>
  <c r="H480" i="1" a="1"/>
  <c r="H480" i="1" s="1"/>
  <c r="I480" i="1" a="1"/>
  <c r="I480" i="1" s="1"/>
  <c r="C480" i="1" a="1"/>
  <c r="C480" i="1" s="1"/>
  <c r="G480" i="1" a="1"/>
  <c r="G480" i="1" s="1"/>
  <c r="F480" i="1" a="1"/>
  <c r="F480" i="1" s="1"/>
  <c r="J480" i="1" a="1"/>
  <c r="J480" i="1" s="1"/>
  <c r="E480" i="1" a="1"/>
  <c r="E480" i="1" s="1"/>
  <c r="J478" i="1" a="1"/>
  <c r="J478" i="1" s="1"/>
  <c r="H478" i="1" a="1"/>
  <c r="H478" i="1" s="1"/>
  <c r="F478" i="1" a="1"/>
  <c r="F478" i="1" s="1"/>
  <c r="G478" i="1" a="1"/>
  <c r="G478" i="1" s="1"/>
  <c r="C478" i="1" a="1"/>
  <c r="C478" i="1" s="1"/>
  <c r="E478" i="1" a="1"/>
  <c r="E478" i="1" s="1"/>
  <c r="I478" i="1" a="1"/>
  <c r="I478" i="1" s="1"/>
  <c r="J494" i="1" a="1"/>
  <c r="J494" i="1" s="1"/>
  <c r="E494" i="1" a="1"/>
  <c r="E494" i="1" s="1"/>
  <c r="H494" i="1" a="1"/>
  <c r="H494" i="1" s="1"/>
  <c r="I494" i="1" a="1"/>
  <c r="I494" i="1" s="1"/>
  <c r="F494" i="1" a="1"/>
  <c r="F494" i="1" s="1"/>
  <c r="G494" i="1" a="1"/>
  <c r="G494" i="1" s="1"/>
  <c r="C494" i="1" a="1"/>
  <c r="C494" i="1" s="1"/>
  <c r="G477" i="1" a="1"/>
  <c r="G477" i="1" s="1"/>
  <c r="H477" i="1" s="1" a="1"/>
  <c r="H477" i="1" s="1"/>
  <c r="E477" i="1" a="1"/>
  <c r="E477" i="1" s="1"/>
  <c r="F477" i="1" a="1"/>
  <c r="F477" i="1" s="1"/>
  <c r="C477" i="1" a="1"/>
  <c r="C477" i="1" s="1"/>
  <c r="I477" i="1" a="1"/>
  <c r="I477" i="1" s="1"/>
  <c r="J477" i="1" a="1"/>
  <c r="J477" i="1" s="1"/>
  <c r="G493" i="1" a="1"/>
  <c r="G493" i="1" s="1"/>
  <c r="H493" i="1" s="1" a="1"/>
  <c r="H493" i="1" s="1"/>
  <c r="E493" i="1" a="1"/>
  <c r="E493" i="1" s="1"/>
  <c r="F493" i="1" a="1"/>
  <c r="F493" i="1" s="1"/>
  <c r="C493" i="1" a="1"/>
  <c r="C493" i="1" s="1"/>
  <c r="I493" i="1" a="1"/>
  <c r="I493" i="1" s="1"/>
  <c r="J493" i="1" a="1"/>
  <c r="J493" i="1" s="1"/>
  <c r="E17" i="1" a="1"/>
  <c r="E17" i="1" s="1"/>
  <c r="G17" i="1" a="1"/>
  <c r="G17" i="1" s="1"/>
  <c r="I17" i="1" a="1"/>
  <c r="I17" i="1" s="1"/>
  <c r="H17" i="1" a="1"/>
  <c r="H17" i="1" s="1"/>
  <c r="J17" i="1" a="1"/>
  <c r="J17" i="1" s="1"/>
  <c r="D17" i="1" a="1"/>
  <c r="D17" i="1" s="1"/>
  <c r="F17" i="1" a="1"/>
  <c r="F17" i="1" s="1"/>
  <c r="F33" i="1" a="1"/>
  <c r="F33" i="1" s="1"/>
  <c r="E33" i="1" a="1"/>
  <c r="E33" i="1" s="1"/>
  <c r="D33" i="1" a="1"/>
  <c r="D33" i="1" s="1"/>
  <c r="J33" i="1" a="1"/>
  <c r="J33" i="1" s="1"/>
  <c r="I33" i="1" a="1"/>
  <c r="I33" i="1" s="1"/>
  <c r="H33" i="1" a="1"/>
  <c r="H33" i="1" s="1"/>
  <c r="G33" i="1" a="1"/>
  <c r="G33" i="1" s="1"/>
  <c r="F81" i="1" a="1"/>
  <c r="F81" i="1" s="1"/>
  <c r="E81" i="1" a="1"/>
  <c r="E81" i="1" s="1"/>
  <c r="C81" i="1" s="1" a="1"/>
  <c r="C81" i="1" s="1"/>
  <c r="D81" i="1" a="1"/>
  <c r="D81" i="1" s="1"/>
  <c r="J81" i="1" a="1"/>
  <c r="J81" i="1" s="1"/>
  <c r="I81" i="1" a="1"/>
  <c r="I81" i="1" s="1"/>
  <c r="H81" i="1" a="1"/>
  <c r="H81" i="1" s="1"/>
  <c r="G81" i="1" a="1"/>
  <c r="G81" i="1" s="1"/>
  <c r="G50" i="1" a="1"/>
  <c r="G50" i="1" s="1"/>
  <c r="F50" i="1" a="1"/>
  <c r="F50" i="1" s="1"/>
  <c r="E50" i="1" a="1"/>
  <c r="E50" i="1" s="1"/>
  <c r="D50" i="1" a="1"/>
  <c r="D50" i="1" s="1"/>
  <c r="J50" i="1" a="1"/>
  <c r="J50" i="1" s="1"/>
  <c r="I50" i="1" a="1"/>
  <c r="I50" i="1" s="1"/>
  <c r="H50" i="1" a="1"/>
  <c r="H50" i="1" s="1"/>
  <c r="G98" i="1" a="1"/>
  <c r="G98" i="1" s="1"/>
  <c r="F98" i="1" a="1"/>
  <c r="F98" i="1" s="1"/>
  <c r="C98" i="1" s="1" a="1"/>
  <c r="C98" i="1" s="1"/>
  <c r="E98" i="1" a="1"/>
  <c r="E98" i="1" s="1"/>
  <c r="D98" i="1" a="1"/>
  <c r="D98" i="1" s="1"/>
  <c r="J98" i="1" a="1"/>
  <c r="J98" i="1" s="1"/>
  <c r="I98" i="1" a="1"/>
  <c r="I98" i="1" s="1"/>
  <c r="H98" i="1" a="1"/>
  <c r="H98" i="1" s="1"/>
  <c r="E71" i="1" a="1"/>
  <c r="E71" i="1" s="1"/>
  <c r="C71" i="1" s="1" a="1"/>
  <c r="C71" i="1" s="1"/>
  <c r="F71" i="1" a="1"/>
  <c r="F71" i="1" s="1"/>
  <c r="D71" i="1" a="1"/>
  <c r="D71" i="1" s="1"/>
  <c r="I71" i="1" a="1"/>
  <c r="I71" i="1" s="1"/>
  <c r="J71" i="1" a="1"/>
  <c r="J71" i="1" s="1"/>
  <c r="G71" i="1" a="1"/>
  <c r="G71" i="1" s="1"/>
  <c r="H71" i="1" a="1"/>
  <c r="H71" i="1" s="1"/>
  <c r="H56" i="1" a="1"/>
  <c r="H56" i="1" s="1"/>
  <c r="E56" i="1" a="1"/>
  <c r="E56" i="1" s="1"/>
  <c r="C56" i="1" s="1" a="1"/>
  <c r="C56" i="1" s="1"/>
  <c r="F56" i="1" a="1"/>
  <c r="F56" i="1" s="1"/>
  <c r="D56" i="1" a="1"/>
  <c r="D56" i="1" s="1"/>
  <c r="I56" i="1" a="1"/>
  <c r="I56" i="1" s="1"/>
  <c r="J56" i="1" a="1"/>
  <c r="J56" i="1" s="1"/>
  <c r="G56" i="1" a="1"/>
  <c r="G56" i="1" s="1"/>
  <c r="F102" i="1" a="1"/>
  <c r="F102" i="1" s="1"/>
  <c r="C102" i="1" a="1"/>
  <c r="C102" i="1" s="1"/>
  <c r="I102" i="1" a="1"/>
  <c r="I102" i="1" s="1"/>
  <c r="D102" i="1" a="1"/>
  <c r="D102" i="1" s="1"/>
  <c r="G102" i="1" a="1"/>
  <c r="G102" i="1" s="1"/>
  <c r="J102" i="1" a="1"/>
  <c r="J102" i="1" s="1"/>
  <c r="H102" i="1" a="1"/>
  <c r="H102" i="1" s="1"/>
  <c r="E102" i="1" a="1"/>
  <c r="E102" i="1" s="1"/>
  <c r="E134" i="1" a="1"/>
  <c r="E134" i="1" s="1"/>
  <c r="F134" i="1" a="1"/>
  <c r="F134" i="1" s="1"/>
  <c r="I134" i="1" a="1"/>
  <c r="I134" i="1" s="1"/>
  <c r="C134" i="1" a="1"/>
  <c r="C134" i="1" s="1"/>
  <c r="G134" i="1" a="1"/>
  <c r="G134" i="1" s="1"/>
  <c r="H134" i="1" s="1" a="1"/>
  <c r="H134" i="1" s="1"/>
  <c r="J134" i="1" a="1"/>
  <c r="J134" i="1" s="1"/>
  <c r="E182" i="1" a="1"/>
  <c r="E182" i="1" s="1"/>
  <c r="F182" i="1" a="1"/>
  <c r="F182" i="1" s="1"/>
  <c r="I182" i="1" a="1"/>
  <c r="I182" i="1" s="1"/>
  <c r="C182" i="1" a="1"/>
  <c r="C182" i="1" s="1"/>
  <c r="G182" i="1" a="1"/>
  <c r="G182" i="1" s="1"/>
  <c r="H182" i="1" s="1" a="1"/>
  <c r="H182" i="1" s="1"/>
  <c r="J182" i="1" a="1"/>
  <c r="J182" i="1" s="1"/>
  <c r="C157" i="1" a="1"/>
  <c r="C157" i="1" s="1"/>
  <c r="E157" i="1" a="1"/>
  <c r="E157" i="1" s="1"/>
  <c r="J157" i="1" a="1"/>
  <c r="J157" i="1" s="1"/>
  <c r="H157" i="1" a="1"/>
  <c r="H157" i="1" s="1"/>
  <c r="I157" i="1" a="1"/>
  <c r="I157" i="1" s="1"/>
  <c r="F157" i="1" a="1"/>
  <c r="F157" i="1" s="1"/>
  <c r="G157" i="1" a="1"/>
  <c r="G157" i="1" s="1"/>
  <c r="C126" i="1" a="1"/>
  <c r="C126" i="1" s="1"/>
  <c r="F126" i="1" a="1"/>
  <c r="F126" i="1" s="1"/>
  <c r="I126" i="1" a="1"/>
  <c r="I126" i="1" s="1"/>
  <c r="D126" i="1" a="1"/>
  <c r="D126" i="1" s="1"/>
  <c r="G126" i="1" a="1"/>
  <c r="G126" i="1" s="1"/>
  <c r="H126" i="1" s="1" a="1"/>
  <c r="H126" i="1" s="1"/>
  <c r="J126" i="1" a="1"/>
  <c r="J126" i="1" s="1"/>
  <c r="E126" i="1" a="1"/>
  <c r="E126" i="1" s="1"/>
  <c r="F172" i="1" a="1"/>
  <c r="F172" i="1" s="1"/>
  <c r="I172" i="1" a="1"/>
  <c r="I172" i="1" s="1"/>
  <c r="C172" i="1" a="1"/>
  <c r="C172" i="1" s="1"/>
  <c r="G172" i="1" a="1"/>
  <c r="G172" i="1" s="1"/>
  <c r="H172" i="1" s="1" a="1"/>
  <c r="H172" i="1" s="1"/>
  <c r="J172" i="1" a="1"/>
  <c r="J172" i="1" s="1"/>
  <c r="E172" i="1" a="1"/>
  <c r="E172" i="1" s="1"/>
  <c r="G131" i="1" a="1"/>
  <c r="G131" i="1" s="1"/>
  <c r="H131" i="1" a="1"/>
  <c r="H131" i="1" s="1"/>
  <c r="E131" i="1" a="1"/>
  <c r="E131" i="1" s="1"/>
  <c r="F131" i="1" a="1"/>
  <c r="F131" i="1" s="1"/>
  <c r="C131" i="1" a="1"/>
  <c r="C131" i="1" s="1"/>
  <c r="I131" i="1" a="1"/>
  <c r="I131" i="1" s="1"/>
  <c r="J131" i="1" a="1"/>
  <c r="J131" i="1" s="1"/>
  <c r="G179" i="1" a="1"/>
  <c r="G179" i="1" s="1"/>
  <c r="H179" i="1" a="1"/>
  <c r="H179" i="1" s="1"/>
  <c r="E179" i="1" a="1"/>
  <c r="E179" i="1" s="1"/>
  <c r="F179" i="1" a="1"/>
  <c r="F179" i="1" s="1"/>
  <c r="C179" i="1" a="1"/>
  <c r="C179" i="1" s="1"/>
  <c r="I179" i="1" a="1"/>
  <c r="I179" i="1" s="1"/>
  <c r="J179" i="1" a="1"/>
  <c r="J179" i="1" s="1"/>
  <c r="I226" i="1" a="1"/>
  <c r="I226" i="1" s="1"/>
  <c r="C226" i="1" a="1"/>
  <c r="C226" i="1" s="1"/>
  <c r="G226" i="1" a="1"/>
  <c r="G226" i="1" s="1"/>
  <c r="H226" i="1" s="1" a="1"/>
  <c r="H226" i="1" s="1"/>
  <c r="J226" i="1" a="1"/>
  <c r="J226" i="1" s="1"/>
  <c r="E226" i="1" a="1"/>
  <c r="E226" i="1" s="1"/>
  <c r="F226" i="1" a="1"/>
  <c r="F226" i="1" s="1"/>
  <c r="I274" i="1" a="1"/>
  <c r="I274" i="1" s="1"/>
  <c r="C274" i="1" a="1"/>
  <c r="C274" i="1" s="1"/>
  <c r="G274" i="1" a="1"/>
  <c r="G274" i="1" s="1"/>
  <c r="J274" i="1" a="1"/>
  <c r="J274" i="1" s="1"/>
  <c r="E274" i="1" a="1"/>
  <c r="E274" i="1" s="1"/>
  <c r="H274" i="1" a="1"/>
  <c r="H274" i="1" s="1"/>
  <c r="F274" i="1" a="1"/>
  <c r="F274" i="1" s="1"/>
  <c r="J229" i="1" a="1"/>
  <c r="J229" i="1" s="1"/>
  <c r="G229" i="1" a="1"/>
  <c r="G229" i="1" s="1"/>
  <c r="H229" i="1" s="1" a="1"/>
  <c r="H229" i="1" s="1"/>
  <c r="E229" i="1" a="1"/>
  <c r="E229" i="1" s="1"/>
  <c r="F229" i="1" a="1"/>
  <c r="F229" i="1" s="1"/>
  <c r="C229" i="1" a="1"/>
  <c r="C229" i="1" s="1"/>
  <c r="I229" i="1" a="1"/>
  <c r="I229" i="1" s="1"/>
  <c r="J277" i="1" a="1"/>
  <c r="J277" i="1" s="1"/>
  <c r="G277" i="1" a="1"/>
  <c r="G277" i="1" s="1"/>
  <c r="H277" i="1" a="1"/>
  <c r="H277" i="1" s="1"/>
  <c r="E277" i="1" a="1"/>
  <c r="E277" i="1" s="1"/>
  <c r="F277" i="1" a="1"/>
  <c r="F277" i="1" s="1"/>
  <c r="C277" i="1" a="1"/>
  <c r="C277" i="1" s="1"/>
  <c r="I277" i="1" a="1"/>
  <c r="I277" i="1" s="1"/>
  <c r="F236" i="1" a="1"/>
  <c r="F236" i="1" s="1"/>
  <c r="I236" i="1" a="1"/>
  <c r="I236" i="1" s="1"/>
  <c r="C236" i="1" a="1"/>
  <c r="C236" i="1" s="1"/>
  <c r="G236" i="1" a="1"/>
  <c r="G236" i="1" s="1"/>
  <c r="H236" i="1" s="1" a="1"/>
  <c r="H236" i="1" s="1"/>
  <c r="J236" i="1" a="1"/>
  <c r="J236" i="1" s="1"/>
  <c r="E236" i="1" a="1"/>
  <c r="E236" i="1" s="1"/>
  <c r="C191" i="1" a="1"/>
  <c r="C191" i="1" s="1"/>
  <c r="J191" i="1" a="1"/>
  <c r="J191" i="1" s="1"/>
  <c r="G191" i="1" a="1"/>
  <c r="G191" i="1" s="1"/>
  <c r="H191" i="1" s="1" a="1"/>
  <c r="H191" i="1" s="1"/>
  <c r="E191" i="1" a="1"/>
  <c r="E191" i="1" s="1"/>
  <c r="I191" i="1" a="1"/>
  <c r="I191" i="1" s="1"/>
  <c r="F191" i="1" a="1"/>
  <c r="F191" i="1" s="1"/>
  <c r="G239" i="1" a="1"/>
  <c r="G239" i="1" s="1"/>
  <c r="C239" i="1" a="1"/>
  <c r="C239" i="1" s="1"/>
  <c r="E239" i="1" a="1"/>
  <c r="E239" i="1" s="1"/>
  <c r="J239" i="1" a="1"/>
  <c r="J239" i="1" s="1"/>
  <c r="H239" i="1" a="1"/>
  <c r="H239" i="1" s="1"/>
  <c r="I239" i="1" a="1"/>
  <c r="I239" i="1" s="1"/>
  <c r="F239" i="1" a="1"/>
  <c r="F239" i="1" s="1"/>
  <c r="I302" i="1" a="1"/>
  <c r="I302" i="1" s="1"/>
  <c r="G302" i="1" a="1"/>
  <c r="G302" i="1" s="1"/>
  <c r="H302" i="1" s="1" a="1"/>
  <c r="H302" i="1" s="1"/>
  <c r="E302" i="1" a="1"/>
  <c r="E302" i="1" s="1"/>
  <c r="J302" i="1" a="1"/>
  <c r="J302" i="1" s="1"/>
  <c r="F302" i="1" a="1"/>
  <c r="F302" i="1" s="1"/>
  <c r="C302" i="1" a="1"/>
  <c r="C302" i="1" s="1"/>
  <c r="J305" i="1" a="1"/>
  <c r="J305" i="1" s="1"/>
  <c r="F305" i="1" a="1"/>
  <c r="F305" i="1" s="1"/>
  <c r="I305" i="1" a="1"/>
  <c r="I305" i="1" s="1"/>
  <c r="G305" i="1" a="1"/>
  <c r="G305" i="1" s="1"/>
  <c r="H305" i="1" s="1" a="1"/>
  <c r="H305" i="1" s="1"/>
  <c r="E305" i="1" a="1"/>
  <c r="E305" i="1" s="1"/>
  <c r="C305" i="1" a="1"/>
  <c r="C305" i="1" s="1"/>
  <c r="F312" i="1" a="1"/>
  <c r="F312" i="1" s="1"/>
  <c r="C312" i="1" a="1"/>
  <c r="C312" i="1" s="1"/>
  <c r="J312" i="1" a="1"/>
  <c r="J312" i="1" s="1"/>
  <c r="G312" i="1" a="1"/>
  <c r="G312" i="1" s="1"/>
  <c r="H312" i="1" s="1" a="1"/>
  <c r="H312" i="1" s="1"/>
  <c r="E312" i="1" a="1"/>
  <c r="E312" i="1" s="1"/>
  <c r="I312" i="1" a="1"/>
  <c r="I312" i="1" s="1"/>
  <c r="I319" i="1" a="1"/>
  <c r="I319" i="1" s="1"/>
  <c r="G319" i="1" a="1"/>
  <c r="G319" i="1" s="1"/>
  <c r="H319" i="1" s="1" a="1"/>
  <c r="H319" i="1" s="1"/>
  <c r="E319" i="1" a="1"/>
  <c r="E319" i="1" s="1"/>
  <c r="F319" i="1" a="1"/>
  <c r="F319" i="1" s="1"/>
  <c r="C319" i="1" a="1"/>
  <c r="C319" i="1" s="1"/>
  <c r="J319" i="1" a="1"/>
  <c r="J319" i="1" s="1"/>
  <c r="C336" i="1" a="1"/>
  <c r="C336" i="1" s="1"/>
  <c r="I336" i="1" a="1"/>
  <c r="I336" i="1" s="1"/>
  <c r="J336" i="1" a="1"/>
  <c r="J336" i="1" s="1"/>
  <c r="F336" i="1" a="1"/>
  <c r="F336" i="1" s="1"/>
  <c r="E336" i="1" a="1"/>
  <c r="E336" i="1" s="1"/>
  <c r="G336" i="1" a="1"/>
  <c r="G336" i="1" s="1"/>
  <c r="H336" i="1" s="1" a="1"/>
  <c r="H336" i="1" s="1"/>
  <c r="E381" i="1" a="1"/>
  <c r="E381" i="1" s="1"/>
  <c r="F381" i="1" a="1"/>
  <c r="F381" i="1" s="1"/>
  <c r="I381" i="1" a="1"/>
  <c r="I381" i="1" s="1"/>
  <c r="C381" i="1" a="1"/>
  <c r="C381" i="1" s="1"/>
  <c r="G381" i="1" a="1"/>
  <c r="G381" i="1" s="1"/>
  <c r="H381" i="1" s="1" a="1"/>
  <c r="H381" i="1" s="1"/>
  <c r="J381" i="1" a="1"/>
  <c r="J381" i="1" s="1"/>
  <c r="H350" i="1" a="1"/>
  <c r="H350" i="1" s="1"/>
  <c r="E350" i="1" a="1"/>
  <c r="E350" i="1" s="1"/>
  <c r="F350" i="1" a="1"/>
  <c r="F350" i="1" s="1"/>
  <c r="C350" i="1" a="1"/>
  <c r="C350" i="1" s="1"/>
  <c r="I350" i="1" a="1"/>
  <c r="I350" i="1" s="1"/>
  <c r="J350" i="1" a="1"/>
  <c r="J350" i="1" s="1"/>
  <c r="G350" i="1" a="1"/>
  <c r="G350" i="1" s="1"/>
  <c r="G385" i="1" a="1"/>
  <c r="G385" i="1" s="1"/>
  <c r="H385" i="1" s="1" a="1"/>
  <c r="H385" i="1" s="1"/>
  <c r="J385" i="1" a="1"/>
  <c r="J385" i="1" s="1"/>
  <c r="E385" i="1" a="1"/>
  <c r="E385" i="1" s="1"/>
  <c r="F385" i="1" a="1"/>
  <c r="F385" i="1" s="1"/>
  <c r="I385" i="1" a="1"/>
  <c r="I385" i="1" s="1"/>
  <c r="C385" i="1" a="1"/>
  <c r="C385" i="1" s="1"/>
  <c r="C379" i="1" a="1"/>
  <c r="C379" i="1" s="1"/>
  <c r="G379" i="1" a="1"/>
  <c r="G379" i="1" s="1"/>
  <c r="H379" i="1" s="1" a="1"/>
  <c r="H379" i="1" s="1"/>
  <c r="J379" i="1" a="1"/>
  <c r="J379" i="1" s="1"/>
  <c r="E379" i="1" a="1"/>
  <c r="E379" i="1" s="1"/>
  <c r="F379" i="1" a="1"/>
  <c r="F379" i="1" s="1"/>
  <c r="I379" i="1" a="1"/>
  <c r="I379" i="1" s="1"/>
  <c r="E394" i="1" a="1"/>
  <c r="E394" i="1" s="1"/>
  <c r="I394" i="1" a="1"/>
  <c r="I394" i="1" s="1"/>
  <c r="F394" i="1" a="1"/>
  <c r="F394" i="1" s="1"/>
  <c r="G394" i="1" a="1"/>
  <c r="G394" i="1" s="1"/>
  <c r="H394" i="1" s="1" a="1"/>
  <c r="H394" i="1" s="1"/>
  <c r="C394" i="1" a="1"/>
  <c r="C394" i="1" s="1"/>
  <c r="J394" i="1" a="1"/>
  <c r="J394" i="1" s="1"/>
  <c r="F425" i="1" a="1"/>
  <c r="F425" i="1" s="1"/>
  <c r="I425" i="1" a="1"/>
  <c r="I425" i="1" s="1"/>
  <c r="C425" i="1" a="1"/>
  <c r="C425" i="1" s="1"/>
  <c r="G425" i="1" a="1"/>
  <c r="G425" i="1" s="1"/>
  <c r="H425" i="1" s="1" a="1"/>
  <c r="H425" i="1" s="1"/>
  <c r="J425" i="1" a="1"/>
  <c r="J425" i="1" s="1"/>
  <c r="E425" i="1" a="1"/>
  <c r="E425" i="1" s="1"/>
  <c r="J428" i="1" a="1"/>
  <c r="J428" i="1" s="1"/>
  <c r="E428" i="1" a="1"/>
  <c r="E428" i="1" s="1"/>
  <c r="F428" i="1" a="1"/>
  <c r="F428" i="1" s="1"/>
  <c r="I428" i="1" a="1"/>
  <c r="I428" i="1" s="1"/>
  <c r="C428" i="1" a="1"/>
  <c r="C428" i="1" s="1"/>
  <c r="G428" i="1" a="1"/>
  <c r="G428" i="1" s="1"/>
  <c r="H428" i="1" s="1" a="1"/>
  <c r="H428" i="1" s="1"/>
  <c r="F447" i="1" a="1"/>
  <c r="F447" i="1" s="1"/>
  <c r="G447" i="1" a="1"/>
  <c r="G447" i="1" s="1"/>
  <c r="C447" i="1" a="1"/>
  <c r="C447" i="1" s="1"/>
  <c r="E447" i="1" a="1"/>
  <c r="E447" i="1" s="1"/>
  <c r="J447" i="1" a="1"/>
  <c r="J447" i="1" s="1"/>
  <c r="I447" i="1" a="1"/>
  <c r="I447" i="1" s="1"/>
  <c r="H447" i="1" a="1"/>
  <c r="H447" i="1" s="1"/>
  <c r="E445" i="1" a="1"/>
  <c r="E445" i="1" s="1"/>
  <c r="J445" i="1" a="1"/>
  <c r="J445" i="1" s="1"/>
  <c r="F445" i="1" a="1"/>
  <c r="F445" i="1" s="1"/>
  <c r="I445" i="1" a="1"/>
  <c r="I445" i="1" s="1"/>
  <c r="C445" i="1" a="1"/>
  <c r="C445" i="1" s="1"/>
  <c r="G445" i="1" a="1"/>
  <c r="G445" i="1" s="1"/>
  <c r="H445" i="1" a="1"/>
  <c r="H445" i="1" s="1"/>
  <c r="I468" i="1" a="1"/>
  <c r="I468" i="1" s="1"/>
  <c r="H468" i="1" a="1"/>
  <c r="H468" i="1" s="1"/>
  <c r="G468" i="1" a="1"/>
  <c r="G468" i="1" s="1"/>
  <c r="E468" i="1" a="1"/>
  <c r="E468" i="1" s="1"/>
  <c r="F468" i="1" a="1"/>
  <c r="F468" i="1" s="1"/>
  <c r="C468" i="1" a="1"/>
  <c r="C468" i="1" s="1"/>
  <c r="J468" i="1" a="1"/>
  <c r="J468" i="1" s="1"/>
  <c r="E489" i="1" a="1"/>
  <c r="E489" i="1" s="1"/>
  <c r="F489" i="1" a="1"/>
  <c r="F489" i="1" s="1"/>
  <c r="C489" i="1" a="1"/>
  <c r="C489" i="1" s="1"/>
  <c r="I489" i="1" a="1"/>
  <c r="I489" i="1" s="1"/>
  <c r="J489" i="1" a="1"/>
  <c r="J489" i="1" s="1"/>
  <c r="G489" i="1" a="1"/>
  <c r="G489" i="1" s="1"/>
  <c r="H489" i="1" s="1" a="1"/>
  <c r="H489" i="1" s="1"/>
  <c r="E21" i="1" a="1"/>
  <c r="E21" i="1" s="1"/>
  <c r="G21" i="1" a="1"/>
  <c r="G21" i="1" s="1"/>
  <c r="I21" i="1" a="1"/>
  <c r="I21" i="1" s="1"/>
  <c r="H21" i="1" a="1"/>
  <c r="H21" i="1" s="1"/>
  <c r="J21" i="1" a="1"/>
  <c r="J21" i="1" s="1"/>
  <c r="D21" i="1" a="1"/>
  <c r="D21" i="1" s="1"/>
  <c r="F21" i="1" a="1"/>
  <c r="F21" i="1" s="1"/>
  <c r="G16" i="1" a="1"/>
  <c r="G16" i="1" s="1"/>
  <c r="I16" i="1" a="1"/>
  <c r="I16" i="1" s="1"/>
  <c r="E16" i="1" a="1"/>
  <c r="E16" i="1" s="1"/>
  <c r="F16" i="1" a="1"/>
  <c r="F16" i="1" s="1"/>
  <c r="H16" i="1" a="1"/>
  <c r="H16" i="1" s="1"/>
  <c r="J16" i="1" a="1"/>
  <c r="J16" i="1" s="1"/>
  <c r="D16" i="1" a="1"/>
  <c r="D16" i="1" s="1"/>
  <c r="F69" i="1" a="1"/>
  <c r="F69" i="1" s="1"/>
  <c r="E69" i="1" a="1"/>
  <c r="E69" i="1" s="1"/>
  <c r="C69" i="1" s="1" a="1"/>
  <c r="C69" i="1" s="1"/>
  <c r="D69" i="1" a="1"/>
  <c r="D69" i="1" s="1"/>
  <c r="J69" i="1" a="1"/>
  <c r="J69" i="1" s="1"/>
  <c r="I69" i="1" a="1"/>
  <c r="I69" i="1" s="1"/>
  <c r="H69" i="1" a="1"/>
  <c r="H69" i="1" s="1"/>
  <c r="G69" i="1" a="1"/>
  <c r="G69" i="1" s="1"/>
  <c r="G54" i="1" a="1"/>
  <c r="G54" i="1" s="1"/>
  <c r="F54" i="1" a="1"/>
  <c r="F54" i="1" s="1"/>
  <c r="E54" i="1" a="1"/>
  <c r="E54" i="1" s="1"/>
  <c r="C54" i="1" s="1" a="1"/>
  <c r="C54" i="1" s="1"/>
  <c r="D54" i="1" a="1"/>
  <c r="D54" i="1" s="1"/>
  <c r="J54" i="1" a="1"/>
  <c r="J54" i="1" s="1"/>
  <c r="I54" i="1" a="1"/>
  <c r="I54" i="1" s="1"/>
  <c r="H54" i="1" a="1"/>
  <c r="H54" i="1" s="1"/>
  <c r="G86" i="1" a="1"/>
  <c r="G86" i="1" s="1"/>
  <c r="F86" i="1" a="1"/>
  <c r="F86" i="1" s="1"/>
  <c r="E86" i="1" a="1"/>
  <c r="E86" i="1" s="1"/>
  <c r="C86" i="1" s="1" a="1"/>
  <c r="C86" i="1" s="1"/>
  <c r="D86" i="1" a="1"/>
  <c r="D86" i="1" s="1"/>
  <c r="J86" i="1" a="1"/>
  <c r="J86" i="1" s="1"/>
  <c r="I86" i="1" a="1"/>
  <c r="I86" i="1" s="1"/>
  <c r="H86" i="1" a="1"/>
  <c r="H86" i="1" s="1"/>
  <c r="E75" i="1" a="1"/>
  <c r="E75" i="1" s="1"/>
  <c r="F75" i="1" a="1"/>
  <c r="F75" i="1" s="1"/>
  <c r="C75" i="1" a="1"/>
  <c r="C75" i="1" s="1"/>
  <c r="D75" i="1" a="1"/>
  <c r="D75" i="1" s="1"/>
  <c r="I75" i="1" a="1"/>
  <c r="I75" i="1" s="1"/>
  <c r="J75" i="1" a="1"/>
  <c r="J75" i="1" s="1"/>
  <c r="G75" i="1" a="1"/>
  <c r="G75" i="1" s="1"/>
  <c r="H75" i="1" a="1"/>
  <c r="H75" i="1" s="1"/>
  <c r="H60" i="1" a="1"/>
  <c r="H60" i="1" s="1"/>
  <c r="E60" i="1" a="1"/>
  <c r="E60" i="1" s="1"/>
  <c r="C60" i="1" s="1" a="1"/>
  <c r="C60" i="1" s="1"/>
  <c r="F60" i="1" a="1"/>
  <c r="F60" i="1" s="1"/>
  <c r="D60" i="1" a="1"/>
  <c r="D60" i="1" s="1"/>
  <c r="I60" i="1" a="1"/>
  <c r="I60" i="1" s="1"/>
  <c r="J60" i="1" a="1"/>
  <c r="J60" i="1" s="1"/>
  <c r="G60" i="1" a="1"/>
  <c r="G60" i="1" s="1"/>
  <c r="D104" i="1" a="1"/>
  <c r="D104" i="1" s="1"/>
  <c r="E104" i="1" a="1"/>
  <c r="E104" i="1" s="1"/>
  <c r="J104" i="1" a="1"/>
  <c r="J104" i="1" s="1"/>
  <c r="C104" i="1" a="1"/>
  <c r="C104" i="1" s="1"/>
  <c r="H104" i="1" a="1"/>
  <c r="H104" i="1" s="1"/>
  <c r="I104" i="1" a="1"/>
  <c r="I104" i="1" s="1"/>
  <c r="F104" i="1" a="1"/>
  <c r="F104" i="1" s="1"/>
  <c r="G104" i="1" a="1"/>
  <c r="G104" i="1" s="1"/>
  <c r="G154" i="1" a="1"/>
  <c r="G154" i="1" s="1"/>
  <c r="J154" i="1" a="1"/>
  <c r="J154" i="1" s="1"/>
  <c r="E154" i="1" a="1"/>
  <c r="E154" i="1" s="1"/>
  <c r="H154" i="1" a="1"/>
  <c r="H154" i="1" s="1"/>
  <c r="F154" i="1" a="1"/>
  <c r="F154" i="1" s="1"/>
  <c r="I154" i="1" a="1"/>
  <c r="I154" i="1" s="1"/>
  <c r="C154" i="1" a="1"/>
  <c r="C154" i="1" s="1"/>
  <c r="E113" i="1" a="1"/>
  <c r="E113" i="1" s="1"/>
  <c r="C113" i="1" a="1"/>
  <c r="C113" i="1" s="1"/>
  <c r="F113" i="1" a="1"/>
  <c r="F113" i="1" s="1"/>
  <c r="I113" i="1" a="1"/>
  <c r="I113" i="1" s="1"/>
  <c r="D113" i="1" a="1"/>
  <c r="D113" i="1" s="1"/>
  <c r="G113" i="1" a="1"/>
  <c r="G113" i="1" s="1"/>
  <c r="H113" i="1" s="1" a="1"/>
  <c r="H113" i="1" s="1"/>
  <c r="J113" i="1" a="1"/>
  <c r="J113" i="1" s="1"/>
  <c r="C114" i="1" a="1"/>
  <c r="C114" i="1" s="1"/>
  <c r="F114" i="1" a="1"/>
  <c r="F114" i="1" s="1"/>
  <c r="I114" i="1" a="1"/>
  <c r="I114" i="1" s="1"/>
  <c r="D114" i="1" a="1"/>
  <c r="D114" i="1" s="1"/>
  <c r="G114" i="1" a="1"/>
  <c r="G114" i="1" s="1"/>
  <c r="J114" i="1" a="1"/>
  <c r="J114" i="1" s="1"/>
  <c r="E114" i="1" a="1"/>
  <c r="E114" i="1" s="1"/>
  <c r="H114" i="1" a="1"/>
  <c r="H114" i="1" s="1"/>
  <c r="F25" i="1" a="1"/>
  <c r="F25" i="1" s="1"/>
  <c r="E25" i="1" a="1"/>
  <c r="E25" i="1" s="1"/>
  <c r="D25" i="1" a="1"/>
  <c r="D25" i="1" s="1"/>
  <c r="J25" i="1" a="1"/>
  <c r="J25" i="1" s="1"/>
  <c r="I25" i="1" a="1"/>
  <c r="I25" i="1" s="1"/>
  <c r="H25" i="1" a="1"/>
  <c r="H25" i="1" s="1"/>
  <c r="G25" i="1" a="1"/>
  <c r="G25" i="1" s="1"/>
  <c r="F57" i="1" a="1"/>
  <c r="F57" i="1" s="1"/>
  <c r="E57" i="1" a="1"/>
  <c r="E57" i="1" s="1"/>
  <c r="D57" i="1" a="1"/>
  <c r="D57" i="1" s="1"/>
  <c r="C57" i="1" a="1"/>
  <c r="C57" i="1" s="1"/>
  <c r="J57" i="1" a="1"/>
  <c r="J57" i="1" s="1"/>
  <c r="I57" i="1" a="1"/>
  <c r="I57" i="1" s="1"/>
  <c r="H57" i="1" a="1"/>
  <c r="H57" i="1" s="1"/>
  <c r="G57" i="1" a="1"/>
  <c r="G57" i="1" s="1"/>
  <c r="E63" i="1" a="1"/>
  <c r="E63" i="1" s="1"/>
  <c r="F63" i="1" a="1"/>
  <c r="F63" i="1" s="1"/>
  <c r="C63" i="1" a="1"/>
  <c r="C63" i="1" s="1"/>
  <c r="D63" i="1" a="1"/>
  <c r="D63" i="1" s="1"/>
  <c r="I63" i="1" a="1"/>
  <c r="I63" i="1" s="1"/>
  <c r="J63" i="1" a="1"/>
  <c r="J63" i="1" s="1"/>
  <c r="G63" i="1" a="1"/>
  <c r="G63" i="1" s="1"/>
  <c r="H63" i="1" a="1"/>
  <c r="H63" i="1" s="1"/>
  <c r="E79" i="1" a="1"/>
  <c r="E79" i="1" s="1"/>
  <c r="F79" i="1" a="1"/>
  <c r="F79" i="1" s="1"/>
  <c r="C79" i="1" a="1"/>
  <c r="C79" i="1" s="1"/>
  <c r="D79" i="1" a="1"/>
  <c r="D79" i="1" s="1"/>
  <c r="I79" i="1" a="1"/>
  <c r="I79" i="1" s="1"/>
  <c r="J79" i="1" a="1"/>
  <c r="J79" i="1" s="1"/>
  <c r="G79" i="1" a="1"/>
  <c r="G79" i="1" s="1"/>
  <c r="H79" i="1" a="1"/>
  <c r="H79" i="1" s="1"/>
  <c r="E95" i="1" a="1"/>
  <c r="E95" i="1" s="1"/>
  <c r="F95" i="1" a="1"/>
  <c r="F95" i="1" s="1"/>
  <c r="C95" i="1" a="1"/>
  <c r="C95" i="1" s="1"/>
  <c r="D95" i="1" a="1"/>
  <c r="D95" i="1" s="1"/>
  <c r="I95" i="1" a="1"/>
  <c r="I95" i="1" s="1"/>
  <c r="J95" i="1" a="1"/>
  <c r="J95" i="1" s="1"/>
  <c r="G95" i="1" a="1"/>
  <c r="G95" i="1" s="1"/>
  <c r="H95" i="1" a="1"/>
  <c r="H95" i="1" s="1"/>
  <c r="H32" i="1" a="1"/>
  <c r="H32" i="1" s="1"/>
  <c r="E32" i="1" a="1"/>
  <c r="E32" i="1" s="1"/>
  <c r="F32" i="1" a="1"/>
  <c r="F32" i="1" s="1"/>
  <c r="D32" i="1" a="1"/>
  <c r="D32" i="1" s="1"/>
  <c r="I32" i="1" a="1"/>
  <c r="I32" i="1" s="1"/>
  <c r="J32" i="1" a="1"/>
  <c r="J32" i="1" s="1"/>
  <c r="G32" i="1" a="1"/>
  <c r="G32" i="1" s="1"/>
  <c r="H48" i="1" a="1"/>
  <c r="H48" i="1" s="1"/>
  <c r="E48" i="1" a="1"/>
  <c r="E48" i="1" s="1"/>
  <c r="F48" i="1" a="1"/>
  <c r="F48" i="1" s="1"/>
  <c r="D48" i="1" a="1"/>
  <c r="D48" i="1" s="1"/>
  <c r="I48" i="1" a="1"/>
  <c r="I48" i="1" s="1"/>
  <c r="J48" i="1" a="1"/>
  <c r="J48" i="1" s="1"/>
  <c r="G48" i="1" a="1"/>
  <c r="G48" i="1" s="1"/>
  <c r="H64" i="1" a="1"/>
  <c r="H64" i="1" s="1"/>
  <c r="E64" i="1" a="1"/>
  <c r="E64" i="1" s="1"/>
  <c r="F64" i="1" a="1"/>
  <c r="F64" i="1" s="1"/>
  <c r="C64" i="1" a="1"/>
  <c r="C64" i="1" s="1"/>
  <c r="D64" i="1" a="1"/>
  <c r="D64" i="1" s="1"/>
  <c r="I64" i="1" a="1"/>
  <c r="I64" i="1" s="1"/>
  <c r="J64" i="1" a="1"/>
  <c r="J64" i="1" s="1"/>
  <c r="G64" i="1" a="1"/>
  <c r="G64" i="1" s="1"/>
  <c r="H80" i="1" a="1"/>
  <c r="H80" i="1" s="1"/>
  <c r="E80" i="1" a="1"/>
  <c r="E80" i="1" s="1"/>
  <c r="F80" i="1" a="1"/>
  <c r="F80" i="1" s="1"/>
  <c r="C80" i="1" a="1"/>
  <c r="C80" i="1" s="1"/>
  <c r="D80" i="1" a="1"/>
  <c r="D80" i="1" s="1"/>
  <c r="I80" i="1" a="1"/>
  <c r="I80" i="1" s="1"/>
  <c r="J80" i="1" a="1"/>
  <c r="J80" i="1" s="1"/>
  <c r="G80" i="1" a="1"/>
  <c r="G80" i="1" s="1"/>
  <c r="H96" i="1" a="1"/>
  <c r="H96" i="1" s="1"/>
  <c r="E96" i="1" a="1"/>
  <c r="E96" i="1" s="1"/>
  <c r="F96" i="1" a="1"/>
  <c r="F96" i="1" s="1"/>
  <c r="C96" i="1" a="1"/>
  <c r="C96" i="1" s="1"/>
  <c r="D96" i="1" a="1"/>
  <c r="D96" i="1" s="1"/>
  <c r="I96" i="1" a="1"/>
  <c r="I96" i="1" s="1"/>
  <c r="J96" i="1" a="1"/>
  <c r="J96" i="1" s="1"/>
  <c r="G96" i="1" a="1"/>
  <c r="G96" i="1" s="1"/>
  <c r="D108" i="1" a="1"/>
  <c r="D108" i="1" s="1"/>
  <c r="E108" i="1" a="1"/>
  <c r="E108" i="1" s="1"/>
  <c r="J108" i="1" a="1"/>
  <c r="J108" i="1" s="1"/>
  <c r="C108" i="1" a="1"/>
  <c r="C108" i="1" s="1"/>
  <c r="H108" i="1" a="1"/>
  <c r="H108" i="1" s="1"/>
  <c r="I108" i="1" a="1"/>
  <c r="I108" i="1" s="1"/>
  <c r="F108" i="1" a="1"/>
  <c r="F108" i="1" s="1"/>
  <c r="G108" i="1" a="1"/>
  <c r="G108" i="1" s="1"/>
  <c r="D124" i="1" a="1"/>
  <c r="D124" i="1" s="1"/>
  <c r="E124" i="1" a="1"/>
  <c r="E124" i="1" s="1"/>
  <c r="J124" i="1" a="1"/>
  <c r="J124" i="1" s="1"/>
  <c r="C124" i="1" a="1"/>
  <c r="C124" i="1" s="1"/>
  <c r="I124" i="1" a="1"/>
  <c r="I124" i="1" s="1"/>
  <c r="F124" i="1" a="1"/>
  <c r="F124" i="1" s="1"/>
  <c r="G124" i="1" a="1"/>
  <c r="G124" i="1" s="1"/>
  <c r="H124" i="1" s="1" a="1"/>
  <c r="H124" i="1" s="1"/>
  <c r="I142" i="1" a="1"/>
  <c r="I142" i="1" s="1"/>
  <c r="C142" i="1" a="1"/>
  <c r="C142" i="1" s="1"/>
  <c r="G142" i="1" a="1"/>
  <c r="G142" i="1" s="1"/>
  <c r="H142" i="1" s="1" a="1"/>
  <c r="H142" i="1" s="1"/>
  <c r="J142" i="1" a="1"/>
  <c r="J142" i="1" s="1"/>
  <c r="E142" i="1" a="1"/>
  <c r="E142" i="1" s="1"/>
  <c r="F142" i="1" a="1"/>
  <c r="F142" i="1" s="1"/>
  <c r="I158" i="1" a="1"/>
  <c r="I158" i="1" s="1"/>
  <c r="C158" i="1" a="1"/>
  <c r="C158" i="1" s="1"/>
  <c r="G158" i="1" a="1"/>
  <c r="G158" i="1" s="1"/>
  <c r="J158" i="1" a="1"/>
  <c r="J158" i="1" s="1"/>
  <c r="E158" i="1" a="1"/>
  <c r="E158" i="1" s="1"/>
  <c r="H158" i="1" a="1"/>
  <c r="H158" i="1" s="1"/>
  <c r="F158" i="1" a="1"/>
  <c r="F158" i="1" s="1"/>
  <c r="I174" i="1" a="1"/>
  <c r="I174" i="1" s="1"/>
  <c r="C174" i="1" a="1"/>
  <c r="C174" i="1" s="1"/>
  <c r="G174" i="1" a="1"/>
  <c r="G174" i="1" s="1"/>
  <c r="J174" i="1" a="1"/>
  <c r="J174" i="1" s="1"/>
  <c r="E174" i="1" a="1"/>
  <c r="E174" i="1" s="1"/>
  <c r="H174" i="1" a="1"/>
  <c r="H174" i="1" s="1"/>
  <c r="F174" i="1" a="1"/>
  <c r="F174" i="1" s="1"/>
  <c r="H101" i="1" a="1"/>
  <c r="H101" i="1" s="1"/>
  <c r="D101" i="1" a="1"/>
  <c r="D101" i="1" s="1"/>
  <c r="C101" i="1" a="1"/>
  <c r="C101" i="1" s="1"/>
  <c r="I101" i="1" a="1"/>
  <c r="I101" i="1" s="1"/>
  <c r="J101" i="1" a="1"/>
  <c r="J101" i="1" s="1"/>
  <c r="F101" i="1" a="1"/>
  <c r="F101" i="1" s="1"/>
  <c r="E101" i="1" a="1"/>
  <c r="E101" i="1" s="1"/>
  <c r="G101" i="1" a="1"/>
  <c r="G101" i="1" s="1"/>
  <c r="E117" i="1" a="1"/>
  <c r="E117" i="1" s="1"/>
  <c r="C117" i="1" a="1"/>
  <c r="C117" i="1" s="1"/>
  <c r="F117" i="1" a="1"/>
  <c r="F117" i="1" s="1"/>
  <c r="I117" i="1" a="1"/>
  <c r="I117" i="1" s="1"/>
  <c r="D117" i="1" a="1"/>
  <c r="D117" i="1" s="1"/>
  <c r="G117" i="1" a="1"/>
  <c r="G117" i="1" s="1"/>
  <c r="H117" i="1" s="1" a="1"/>
  <c r="H117" i="1" s="1"/>
  <c r="J117" i="1" a="1"/>
  <c r="J117" i="1" s="1"/>
  <c r="I133" i="1" a="1"/>
  <c r="I133" i="1" s="1"/>
  <c r="F133" i="1" a="1"/>
  <c r="F133" i="1" s="1"/>
  <c r="G133" i="1" a="1"/>
  <c r="G133" i="1" s="1"/>
  <c r="H133" i="1" s="1" a="1"/>
  <c r="H133" i="1" s="1"/>
  <c r="C133" i="1" a="1"/>
  <c r="C133" i="1" s="1"/>
  <c r="E133" i="1" a="1"/>
  <c r="E133" i="1" s="1"/>
  <c r="J133" i="1" a="1"/>
  <c r="J133" i="1" s="1"/>
  <c r="I149" i="1" a="1"/>
  <c r="I149" i="1" s="1"/>
  <c r="F149" i="1" a="1"/>
  <c r="F149" i="1" s="1"/>
  <c r="G149" i="1" a="1"/>
  <c r="G149" i="1" s="1"/>
  <c r="H149" i="1" s="1" a="1"/>
  <c r="H149" i="1" s="1"/>
  <c r="C149" i="1" a="1"/>
  <c r="C149" i="1" s="1"/>
  <c r="E149" i="1" a="1"/>
  <c r="E149" i="1" s="1"/>
  <c r="J149" i="1" a="1"/>
  <c r="J149" i="1" s="1"/>
  <c r="H165" i="1" a="1"/>
  <c r="H165" i="1" s="1"/>
  <c r="I165" i="1" a="1"/>
  <c r="I165" i="1" s="1"/>
  <c r="F165" i="1" a="1"/>
  <c r="F165" i="1" s="1"/>
  <c r="G165" i="1" a="1"/>
  <c r="G165" i="1" s="1"/>
  <c r="C165" i="1" a="1"/>
  <c r="C165" i="1" s="1"/>
  <c r="E165" i="1" a="1"/>
  <c r="E165" i="1" s="1"/>
  <c r="J165" i="1" a="1"/>
  <c r="J165" i="1" s="1"/>
  <c r="H181" i="1" a="1"/>
  <c r="H181" i="1" s="1"/>
  <c r="I181" i="1" a="1"/>
  <c r="I181" i="1" s="1"/>
  <c r="F181" i="1" a="1"/>
  <c r="F181" i="1" s="1"/>
  <c r="G181" i="1" a="1"/>
  <c r="G181" i="1" s="1"/>
  <c r="C181" i="1" a="1"/>
  <c r="C181" i="1" s="1"/>
  <c r="E181" i="1" a="1"/>
  <c r="E181" i="1" s="1"/>
  <c r="J181" i="1" a="1"/>
  <c r="J181" i="1" s="1"/>
  <c r="C118" i="1" a="1"/>
  <c r="C118" i="1" s="1"/>
  <c r="F118" i="1" a="1"/>
  <c r="F118" i="1" s="1"/>
  <c r="I118" i="1" a="1"/>
  <c r="I118" i="1" s="1"/>
  <c r="D118" i="1" a="1"/>
  <c r="D118" i="1" s="1"/>
  <c r="G118" i="1" a="1"/>
  <c r="G118" i="1" s="1"/>
  <c r="J118" i="1" a="1"/>
  <c r="J118" i="1" s="1"/>
  <c r="E118" i="1" a="1"/>
  <c r="E118" i="1" s="1"/>
  <c r="H118" i="1" a="1"/>
  <c r="H118" i="1" s="1"/>
  <c r="C132" i="1" a="1"/>
  <c r="C132" i="1" s="1"/>
  <c r="G132" i="1" a="1"/>
  <c r="G132" i="1" s="1"/>
  <c r="H132" i="1" s="1" a="1"/>
  <c r="H132" i="1" s="1"/>
  <c r="J132" i="1" a="1"/>
  <c r="J132" i="1" s="1"/>
  <c r="E132" i="1" a="1"/>
  <c r="E132" i="1" s="1"/>
  <c r="F132" i="1" a="1"/>
  <c r="F132" i="1" s="1"/>
  <c r="I132" i="1" a="1"/>
  <c r="I132" i="1" s="1"/>
  <c r="C148" i="1" a="1"/>
  <c r="C148" i="1" s="1"/>
  <c r="G148" i="1" a="1"/>
  <c r="G148" i="1" s="1"/>
  <c r="J148" i="1" a="1"/>
  <c r="J148" i="1" s="1"/>
  <c r="E148" i="1" a="1"/>
  <c r="E148" i="1" s="1"/>
  <c r="H148" i="1" a="1"/>
  <c r="H148" i="1" s="1"/>
  <c r="F148" i="1" a="1"/>
  <c r="F148" i="1" s="1"/>
  <c r="I148" i="1" a="1"/>
  <c r="I148" i="1" s="1"/>
  <c r="C164" i="1" a="1"/>
  <c r="C164" i="1" s="1"/>
  <c r="G164" i="1" a="1"/>
  <c r="G164" i="1" s="1"/>
  <c r="J164" i="1" a="1"/>
  <c r="J164" i="1" s="1"/>
  <c r="E164" i="1" a="1"/>
  <c r="E164" i="1" s="1"/>
  <c r="H164" i="1" a="1"/>
  <c r="H164" i="1" s="1"/>
  <c r="F164" i="1" a="1"/>
  <c r="F164" i="1" s="1"/>
  <c r="I164" i="1" a="1"/>
  <c r="I164" i="1" s="1"/>
  <c r="C180" i="1" a="1"/>
  <c r="C180" i="1" s="1"/>
  <c r="G180" i="1" a="1"/>
  <c r="G180" i="1" s="1"/>
  <c r="H180" i="1" s="1" a="1"/>
  <c r="H180" i="1" s="1"/>
  <c r="J180" i="1" a="1"/>
  <c r="J180" i="1" s="1"/>
  <c r="E180" i="1" a="1"/>
  <c r="E180" i="1" s="1"/>
  <c r="F180" i="1" a="1"/>
  <c r="F180" i="1" s="1"/>
  <c r="I180" i="1" a="1"/>
  <c r="I180" i="1" s="1"/>
  <c r="G107" i="1" a="1"/>
  <c r="G107" i="1" s="1"/>
  <c r="D107" i="1" a="1"/>
  <c r="D107" i="1" s="1"/>
  <c r="E107" i="1" a="1"/>
  <c r="E107" i="1" s="1"/>
  <c r="J107" i="1" a="1"/>
  <c r="J107" i="1" s="1"/>
  <c r="F107" i="1" a="1"/>
  <c r="F107" i="1" s="1"/>
  <c r="C107" i="1" a="1"/>
  <c r="C107" i="1" s="1"/>
  <c r="H107" i="1" a="1"/>
  <c r="H107" i="1" s="1"/>
  <c r="I107" i="1" a="1"/>
  <c r="I107" i="1" s="1"/>
  <c r="F123" i="1" a="1"/>
  <c r="F123" i="1" s="1"/>
  <c r="G123" i="1" a="1"/>
  <c r="G123" i="1" s="1"/>
  <c r="D123" i="1" a="1"/>
  <c r="D123" i="1" s="1"/>
  <c r="E123" i="1" a="1"/>
  <c r="E123" i="1" s="1"/>
  <c r="J123" i="1" a="1"/>
  <c r="J123" i="1" s="1"/>
  <c r="C123" i="1" a="1"/>
  <c r="C123" i="1" s="1"/>
  <c r="H123" i="1" a="1"/>
  <c r="H123" i="1" s="1"/>
  <c r="I123" i="1" a="1"/>
  <c r="I123" i="1" s="1"/>
  <c r="C139" i="1" a="1"/>
  <c r="C139" i="1" s="1"/>
  <c r="I139" i="1" a="1"/>
  <c r="I139" i="1" s="1"/>
  <c r="J139" i="1" a="1"/>
  <c r="J139" i="1" s="1"/>
  <c r="G139" i="1" a="1"/>
  <c r="G139" i="1" s="1"/>
  <c r="H139" i="1" a="1"/>
  <c r="H139" i="1" s="1"/>
  <c r="E139" i="1" a="1"/>
  <c r="E139" i="1" s="1"/>
  <c r="F139" i="1" a="1"/>
  <c r="F139" i="1" s="1"/>
  <c r="C155" i="1" a="1"/>
  <c r="C155" i="1" s="1"/>
  <c r="I155" i="1" a="1"/>
  <c r="I155" i="1" s="1"/>
  <c r="J155" i="1" a="1"/>
  <c r="J155" i="1" s="1"/>
  <c r="G155" i="1" a="1"/>
  <c r="G155" i="1" s="1"/>
  <c r="H155" i="1" s="1" a="1"/>
  <c r="H155" i="1" s="1"/>
  <c r="E155" i="1" a="1"/>
  <c r="E155" i="1" s="1"/>
  <c r="F155" i="1" a="1"/>
  <c r="F155" i="1" s="1"/>
  <c r="C171" i="1" a="1"/>
  <c r="C171" i="1" s="1"/>
  <c r="I171" i="1" a="1"/>
  <c r="I171" i="1" s="1"/>
  <c r="J171" i="1" a="1"/>
  <c r="J171" i="1" s="1"/>
  <c r="G171" i="1" a="1"/>
  <c r="G171" i="1" s="1"/>
  <c r="H171" i="1" a="1"/>
  <c r="H171" i="1" s="1"/>
  <c r="E171" i="1" a="1"/>
  <c r="E171" i="1" s="1"/>
  <c r="F171" i="1" a="1"/>
  <c r="F171" i="1" s="1"/>
  <c r="C187" i="1" a="1"/>
  <c r="C187" i="1" s="1"/>
  <c r="I187" i="1" a="1"/>
  <c r="I187" i="1" s="1"/>
  <c r="J187" i="1" a="1"/>
  <c r="J187" i="1" s="1"/>
  <c r="G187" i="1" a="1"/>
  <c r="G187" i="1" s="1"/>
  <c r="H187" i="1" a="1"/>
  <c r="H187" i="1" s="1"/>
  <c r="E187" i="1" a="1"/>
  <c r="E187" i="1" s="1"/>
  <c r="F187" i="1" a="1"/>
  <c r="F187" i="1" s="1"/>
  <c r="E202" i="1" a="1"/>
  <c r="E202" i="1" s="1"/>
  <c r="F202" i="1" a="1"/>
  <c r="F202" i="1" s="1"/>
  <c r="I202" i="1" a="1"/>
  <c r="I202" i="1" s="1"/>
  <c r="C202" i="1" a="1"/>
  <c r="C202" i="1" s="1"/>
  <c r="G202" i="1" a="1"/>
  <c r="G202" i="1" s="1"/>
  <c r="H202" i="1" s="1" a="1"/>
  <c r="H202" i="1" s="1"/>
  <c r="J202" i="1" a="1"/>
  <c r="J202" i="1" s="1"/>
  <c r="E218" i="1" a="1"/>
  <c r="E218" i="1" s="1"/>
  <c r="F218" i="1" a="1"/>
  <c r="F218" i="1" s="1"/>
  <c r="I218" i="1" a="1"/>
  <c r="I218" i="1" s="1"/>
  <c r="C218" i="1" a="1"/>
  <c r="C218" i="1" s="1"/>
  <c r="G218" i="1" a="1"/>
  <c r="G218" i="1" s="1"/>
  <c r="H218" i="1" s="1" a="1"/>
  <c r="H218" i="1" s="1"/>
  <c r="J218" i="1" a="1"/>
  <c r="J218" i="1" s="1"/>
  <c r="E234" i="1" a="1"/>
  <c r="E234" i="1" s="1"/>
  <c r="F234" i="1" a="1"/>
  <c r="F234" i="1" s="1"/>
  <c r="I234" i="1" a="1"/>
  <c r="I234" i="1" s="1"/>
  <c r="C234" i="1" a="1"/>
  <c r="C234" i="1" s="1"/>
  <c r="G234" i="1" a="1"/>
  <c r="G234" i="1" s="1"/>
  <c r="H234" i="1" s="1" a="1"/>
  <c r="H234" i="1" s="1"/>
  <c r="J234" i="1" a="1"/>
  <c r="J234" i="1" s="1"/>
  <c r="E250" i="1" a="1"/>
  <c r="E250" i="1" s="1"/>
  <c r="F250" i="1" a="1"/>
  <c r="F250" i="1" s="1"/>
  <c r="I250" i="1" a="1"/>
  <c r="I250" i="1" s="1"/>
  <c r="C250" i="1" a="1"/>
  <c r="C250" i="1" s="1"/>
  <c r="G250" i="1" a="1"/>
  <c r="G250" i="1" s="1"/>
  <c r="H250" i="1" s="1" a="1"/>
  <c r="H250" i="1" s="1"/>
  <c r="J250" i="1" a="1"/>
  <c r="J250" i="1" s="1"/>
  <c r="E266" i="1" a="1"/>
  <c r="E266" i="1" s="1"/>
  <c r="F266" i="1" a="1"/>
  <c r="F266" i="1" s="1"/>
  <c r="I266" i="1" a="1"/>
  <c r="I266" i="1" s="1"/>
  <c r="C266" i="1" a="1"/>
  <c r="C266" i="1" s="1"/>
  <c r="G266" i="1" a="1"/>
  <c r="G266" i="1" s="1"/>
  <c r="H266" i="1" s="1" a="1"/>
  <c r="H266" i="1" s="1"/>
  <c r="J266" i="1" a="1"/>
  <c r="J266" i="1" s="1"/>
  <c r="J189" i="1" a="1"/>
  <c r="J189" i="1" s="1"/>
  <c r="C189" i="1" a="1"/>
  <c r="C189" i="1" s="1"/>
  <c r="I189" i="1" a="1"/>
  <c r="I189" i="1" s="1"/>
  <c r="E189" i="1" a="1"/>
  <c r="E189" i="1" s="1"/>
  <c r="G189" i="1" a="1"/>
  <c r="G189" i="1" s="1"/>
  <c r="F189" i="1" a="1"/>
  <c r="F189" i="1" s="1"/>
  <c r="H189" i="1" a="1"/>
  <c r="H189" i="1" s="1"/>
  <c r="F205" i="1" a="1"/>
  <c r="F205" i="1" s="1"/>
  <c r="C205" i="1" a="1"/>
  <c r="C205" i="1" s="1"/>
  <c r="I205" i="1" a="1"/>
  <c r="I205" i="1" s="1"/>
  <c r="J205" i="1" a="1"/>
  <c r="J205" i="1" s="1"/>
  <c r="G205" i="1" a="1"/>
  <c r="G205" i="1" s="1"/>
  <c r="H205" i="1" s="1" a="1"/>
  <c r="H205" i="1" s="1"/>
  <c r="E205" i="1" a="1"/>
  <c r="E205" i="1" s="1"/>
  <c r="F221" i="1" a="1"/>
  <c r="F221" i="1" s="1"/>
  <c r="C221" i="1" a="1"/>
  <c r="C221" i="1" s="1"/>
  <c r="I221" i="1" a="1"/>
  <c r="I221" i="1" s="1"/>
  <c r="J221" i="1" a="1"/>
  <c r="J221" i="1" s="1"/>
  <c r="G221" i="1" a="1"/>
  <c r="G221" i="1" s="1"/>
  <c r="H221" i="1" a="1"/>
  <c r="H221" i="1" s="1"/>
  <c r="E221" i="1" a="1"/>
  <c r="E221" i="1" s="1"/>
  <c r="F237" i="1" a="1"/>
  <c r="F237" i="1" s="1"/>
  <c r="C237" i="1" a="1"/>
  <c r="C237" i="1" s="1"/>
  <c r="I237" i="1" a="1"/>
  <c r="I237" i="1" s="1"/>
  <c r="J237" i="1" a="1"/>
  <c r="J237" i="1" s="1"/>
  <c r="G237" i="1" a="1"/>
  <c r="G237" i="1" s="1"/>
  <c r="H237" i="1" a="1"/>
  <c r="H237" i="1" s="1"/>
  <c r="E237" i="1" a="1"/>
  <c r="E237" i="1" s="1"/>
  <c r="F253" i="1" a="1"/>
  <c r="F253" i="1" s="1"/>
  <c r="C253" i="1" a="1"/>
  <c r="C253" i="1" s="1"/>
  <c r="I253" i="1" a="1"/>
  <c r="I253" i="1" s="1"/>
  <c r="J253" i="1" a="1"/>
  <c r="J253" i="1" s="1"/>
  <c r="G253" i="1" a="1"/>
  <c r="G253" i="1" s="1"/>
  <c r="H253" i="1" a="1"/>
  <c r="H253" i="1" s="1"/>
  <c r="E253" i="1" a="1"/>
  <c r="E253" i="1" s="1"/>
  <c r="F269" i="1" a="1"/>
  <c r="F269" i="1" s="1"/>
  <c r="C269" i="1" a="1"/>
  <c r="C269" i="1" s="1"/>
  <c r="I269" i="1" a="1"/>
  <c r="I269" i="1" s="1"/>
  <c r="J269" i="1" a="1"/>
  <c r="J269" i="1" s="1"/>
  <c r="G269" i="1" a="1"/>
  <c r="G269" i="1" s="1"/>
  <c r="H269" i="1" s="1" a="1"/>
  <c r="H269" i="1" s="1"/>
  <c r="E269" i="1" a="1"/>
  <c r="E269" i="1" s="1"/>
  <c r="J196" i="1" a="1"/>
  <c r="J196" i="1" s="1"/>
  <c r="E196" i="1" a="1"/>
  <c r="E196" i="1" s="1"/>
  <c r="F196" i="1" a="1"/>
  <c r="F196" i="1" s="1"/>
  <c r="I196" i="1" a="1"/>
  <c r="I196" i="1" s="1"/>
  <c r="C196" i="1" a="1"/>
  <c r="C196" i="1" s="1"/>
  <c r="G196" i="1" a="1"/>
  <c r="G196" i="1" s="1"/>
  <c r="H196" i="1" s="1" a="1"/>
  <c r="H196" i="1" s="1"/>
  <c r="J212" i="1" a="1"/>
  <c r="J212" i="1" s="1"/>
  <c r="E212" i="1" a="1"/>
  <c r="E212" i="1" s="1"/>
  <c r="F212" i="1" a="1"/>
  <c r="F212" i="1" s="1"/>
  <c r="I212" i="1" a="1"/>
  <c r="I212" i="1" s="1"/>
  <c r="C212" i="1" a="1"/>
  <c r="C212" i="1" s="1"/>
  <c r="G212" i="1" a="1"/>
  <c r="G212" i="1" s="1"/>
  <c r="H212" i="1" s="1" a="1"/>
  <c r="H212" i="1" s="1"/>
  <c r="J228" i="1" a="1"/>
  <c r="J228" i="1" s="1"/>
  <c r="E228" i="1" a="1"/>
  <c r="E228" i="1" s="1"/>
  <c r="F228" i="1" a="1"/>
  <c r="F228" i="1" s="1"/>
  <c r="I228" i="1" a="1"/>
  <c r="I228" i="1" s="1"/>
  <c r="C228" i="1" a="1"/>
  <c r="C228" i="1" s="1"/>
  <c r="G228" i="1" a="1"/>
  <c r="G228" i="1" s="1"/>
  <c r="H228" i="1" s="1" a="1"/>
  <c r="H228" i="1" s="1"/>
  <c r="J244" i="1" a="1"/>
  <c r="J244" i="1" s="1"/>
  <c r="E244" i="1" a="1"/>
  <c r="E244" i="1" s="1"/>
  <c r="F244" i="1" a="1"/>
  <c r="F244" i="1" s="1"/>
  <c r="I244" i="1" a="1"/>
  <c r="I244" i="1" s="1"/>
  <c r="C244" i="1" a="1"/>
  <c r="C244" i="1" s="1"/>
  <c r="G244" i="1" a="1"/>
  <c r="G244" i="1" s="1"/>
  <c r="H244" i="1" s="1" a="1"/>
  <c r="H244" i="1" s="1"/>
  <c r="J260" i="1" a="1"/>
  <c r="J260" i="1" s="1"/>
  <c r="E260" i="1" a="1"/>
  <c r="E260" i="1" s="1"/>
  <c r="F260" i="1" a="1"/>
  <c r="F260" i="1" s="1"/>
  <c r="I260" i="1" a="1"/>
  <c r="I260" i="1" s="1"/>
  <c r="C260" i="1" a="1"/>
  <c r="C260" i="1" s="1"/>
  <c r="G260" i="1" a="1"/>
  <c r="G260" i="1" s="1"/>
  <c r="H260" i="1" s="1" a="1"/>
  <c r="H260" i="1" s="1"/>
  <c r="J276" i="1" a="1"/>
  <c r="J276" i="1" s="1"/>
  <c r="E276" i="1" a="1"/>
  <c r="E276" i="1" s="1"/>
  <c r="F276" i="1" a="1"/>
  <c r="F276" i="1" s="1"/>
  <c r="I276" i="1" a="1"/>
  <c r="I276" i="1" s="1"/>
  <c r="C276" i="1" a="1"/>
  <c r="C276" i="1" s="1"/>
  <c r="G276" i="1" a="1"/>
  <c r="G276" i="1" s="1"/>
  <c r="H276" i="1" s="1" a="1"/>
  <c r="H276" i="1" s="1"/>
  <c r="I199" i="1" a="1"/>
  <c r="I199" i="1" s="1"/>
  <c r="F199" i="1" a="1"/>
  <c r="F199" i="1" s="1"/>
  <c r="G199" i="1" a="1"/>
  <c r="G199" i="1" s="1"/>
  <c r="H199" i="1" s="1" a="1"/>
  <c r="H199" i="1" s="1"/>
  <c r="C199" i="1" a="1"/>
  <c r="C199" i="1" s="1"/>
  <c r="E199" i="1" a="1"/>
  <c r="E199" i="1" s="1"/>
  <c r="J199" i="1" a="1"/>
  <c r="J199" i="1" s="1"/>
  <c r="H215" i="1" a="1"/>
  <c r="H215" i="1" s="1"/>
  <c r="I215" i="1" a="1"/>
  <c r="I215" i="1" s="1"/>
  <c r="F215" i="1" a="1"/>
  <c r="F215" i="1" s="1"/>
  <c r="G215" i="1" a="1"/>
  <c r="G215" i="1" s="1"/>
  <c r="C215" i="1" a="1"/>
  <c r="C215" i="1" s="1"/>
  <c r="E215" i="1" a="1"/>
  <c r="E215" i="1" s="1"/>
  <c r="J215" i="1" a="1"/>
  <c r="J215" i="1" s="1"/>
  <c r="H231" i="1" a="1"/>
  <c r="H231" i="1" s="1"/>
  <c r="I231" i="1" a="1"/>
  <c r="I231" i="1" s="1"/>
  <c r="F231" i="1" a="1"/>
  <c r="F231" i="1" s="1"/>
  <c r="G231" i="1" a="1"/>
  <c r="G231" i="1" s="1"/>
  <c r="C231" i="1" a="1"/>
  <c r="C231" i="1" s="1"/>
  <c r="E231" i="1" a="1"/>
  <c r="E231" i="1" s="1"/>
  <c r="J231" i="1" a="1"/>
  <c r="J231" i="1" s="1"/>
  <c r="I247" i="1" a="1"/>
  <c r="I247" i="1" s="1"/>
  <c r="F247" i="1" a="1"/>
  <c r="F247" i="1" s="1"/>
  <c r="G247" i="1" a="1"/>
  <c r="G247" i="1" s="1"/>
  <c r="H247" i="1" s="1" a="1"/>
  <c r="H247" i="1" s="1"/>
  <c r="C247" i="1" a="1"/>
  <c r="C247" i="1" s="1"/>
  <c r="E247" i="1" a="1"/>
  <c r="E247" i="1" s="1"/>
  <c r="J247" i="1" a="1"/>
  <c r="J247" i="1" s="1"/>
  <c r="I263" i="1" a="1"/>
  <c r="I263" i="1" s="1"/>
  <c r="F263" i="1" a="1"/>
  <c r="F263" i="1" s="1"/>
  <c r="G263" i="1" a="1"/>
  <c r="G263" i="1" s="1"/>
  <c r="H263" i="1" s="1" a="1"/>
  <c r="H263" i="1" s="1"/>
  <c r="C263" i="1" a="1"/>
  <c r="C263" i="1" s="1"/>
  <c r="E263" i="1" a="1"/>
  <c r="E263" i="1" s="1"/>
  <c r="J263" i="1" a="1"/>
  <c r="J263" i="1" s="1"/>
  <c r="C279" i="1" a="1"/>
  <c r="C279" i="1" s="1"/>
  <c r="J279" i="1" a="1"/>
  <c r="J279" i="1" s="1"/>
  <c r="I279" i="1" a="1"/>
  <c r="I279" i="1" s="1"/>
  <c r="G279" i="1" a="1"/>
  <c r="G279" i="1" s="1"/>
  <c r="H279" i="1" s="1" a="1"/>
  <c r="H279" i="1" s="1"/>
  <c r="E279" i="1" a="1"/>
  <c r="E279" i="1" s="1"/>
  <c r="F279" i="1" a="1"/>
  <c r="F279" i="1" s="1"/>
  <c r="G294" i="1" a="1"/>
  <c r="G294" i="1" s="1"/>
  <c r="H294" i="1" s="1" a="1"/>
  <c r="H294" i="1" s="1"/>
  <c r="E294" i="1" a="1"/>
  <c r="E294" i="1" s="1"/>
  <c r="I294" i="1" a="1"/>
  <c r="I294" i="1" s="1"/>
  <c r="F294" i="1" a="1"/>
  <c r="F294" i="1" s="1"/>
  <c r="C294" i="1" a="1"/>
  <c r="C294" i="1" s="1"/>
  <c r="J294" i="1" a="1"/>
  <c r="J294" i="1" s="1"/>
  <c r="G310" i="1" a="1"/>
  <c r="G310" i="1" s="1"/>
  <c r="E310" i="1" a="1"/>
  <c r="E310" i="1" s="1"/>
  <c r="I310" i="1" a="1"/>
  <c r="I310" i="1" s="1"/>
  <c r="F310" i="1" a="1"/>
  <c r="F310" i="1" s="1"/>
  <c r="C310" i="1" a="1"/>
  <c r="C310" i="1" s="1"/>
  <c r="J310" i="1" a="1"/>
  <c r="J310" i="1" s="1"/>
  <c r="H310" i="1" a="1"/>
  <c r="H310" i="1" s="1"/>
  <c r="E281" i="1" a="1"/>
  <c r="E281" i="1" s="1"/>
  <c r="J281" i="1" a="1"/>
  <c r="J281" i="1" s="1"/>
  <c r="C281" i="1" a="1"/>
  <c r="C281" i="1" s="1"/>
  <c r="H281" i="1" a="1"/>
  <c r="H281" i="1" s="1"/>
  <c r="I281" i="1" a="1"/>
  <c r="I281" i="1" s="1"/>
  <c r="F281" i="1" a="1"/>
  <c r="F281" i="1" s="1"/>
  <c r="G281" i="1" a="1"/>
  <c r="G281" i="1" s="1"/>
  <c r="F297" i="1" a="1"/>
  <c r="F297" i="1" s="1"/>
  <c r="E297" i="1" a="1"/>
  <c r="E297" i="1" s="1"/>
  <c r="C297" i="1" a="1"/>
  <c r="C297" i="1" s="1"/>
  <c r="I297" i="1" a="1"/>
  <c r="I297" i="1" s="1"/>
  <c r="J297" i="1" a="1"/>
  <c r="J297" i="1" s="1"/>
  <c r="G297" i="1" a="1"/>
  <c r="G297" i="1" s="1"/>
  <c r="H297" i="1" s="1" a="1"/>
  <c r="H297" i="1" s="1"/>
  <c r="F313" i="1" a="1"/>
  <c r="F313" i="1" s="1"/>
  <c r="C313" i="1" a="1"/>
  <c r="C313" i="1" s="1"/>
  <c r="J313" i="1" a="1"/>
  <c r="J313" i="1" s="1"/>
  <c r="E313" i="1" a="1"/>
  <c r="E313" i="1" s="1"/>
  <c r="I313" i="1" a="1"/>
  <c r="I313" i="1" s="1"/>
  <c r="G313" i="1" a="1"/>
  <c r="G313" i="1" s="1"/>
  <c r="H313" i="1" s="1" a="1"/>
  <c r="H313" i="1" s="1"/>
  <c r="C288" i="1" a="1"/>
  <c r="C288" i="1" s="1"/>
  <c r="J288" i="1" a="1"/>
  <c r="J288" i="1" s="1"/>
  <c r="H288" i="1" a="1"/>
  <c r="H288" i="1" s="1"/>
  <c r="F288" i="1" a="1"/>
  <c r="F288" i="1" s="1"/>
  <c r="I288" i="1" a="1"/>
  <c r="I288" i="1" s="1"/>
  <c r="G288" i="1" a="1"/>
  <c r="G288" i="1" s="1"/>
  <c r="E288" i="1" a="1"/>
  <c r="E288" i="1" s="1"/>
  <c r="C304" i="1" a="1"/>
  <c r="C304" i="1" s="1"/>
  <c r="J304" i="1" a="1"/>
  <c r="J304" i="1" s="1"/>
  <c r="H304" i="1" a="1"/>
  <c r="H304" i="1" s="1"/>
  <c r="F304" i="1" a="1"/>
  <c r="F304" i="1" s="1"/>
  <c r="I304" i="1" a="1"/>
  <c r="I304" i="1" s="1"/>
  <c r="G304" i="1" a="1"/>
  <c r="G304" i="1" s="1"/>
  <c r="E304" i="1" a="1"/>
  <c r="E304" i="1" s="1"/>
  <c r="C320" i="1" a="1"/>
  <c r="C320" i="1" s="1"/>
  <c r="J320" i="1" a="1"/>
  <c r="J320" i="1" s="1"/>
  <c r="F320" i="1" a="1"/>
  <c r="F320" i="1" s="1"/>
  <c r="I320" i="1" a="1"/>
  <c r="I320" i="1" s="1"/>
  <c r="G320" i="1" a="1"/>
  <c r="G320" i="1" s="1"/>
  <c r="H320" i="1" s="1" a="1"/>
  <c r="H320" i="1" s="1"/>
  <c r="E320" i="1" a="1"/>
  <c r="E320" i="1" s="1"/>
  <c r="E295" i="1" a="1"/>
  <c r="E295" i="1" s="1"/>
  <c r="C295" i="1" a="1"/>
  <c r="C295" i="1" s="1"/>
  <c r="J295" i="1" a="1"/>
  <c r="J295" i="1" s="1"/>
  <c r="I295" i="1" a="1"/>
  <c r="I295" i="1" s="1"/>
  <c r="G295" i="1" a="1"/>
  <c r="G295" i="1" s="1"/>
  <c r="H295" i="1" s="1" a="1"/>
  <c r="H295" i="1" s="1"/>
  <c r="F295" i="1" a="1"/>
  <c r="F295" i="1" s="1"/>
  <c r="E311" i="1" a="1"/>
  <c r="E311" i="1" s="1"/>
  <c r="I311" i="1" a="1"/>
  <c r="I311" i="1" s="1"/>
  <c r="G311" i="1" a="1"/>
  <c r="G311" i="1" s="1"/>
  <c r="H311" i="1" s="1" a="1"/>
  <c r="H311" i="1" s="1"/>
  <c r="C311" i="1" a="1"/>
  <c r="C311" i="1" s="1"/>
  <c r="J311" i="1" a="1"/>
  <c r="J311" i="1" s="1"/>
  <c r="F311" i="1" a="1"/>
  <c r="F311" i="1" s="1"/>
  <c r="I327" i="1" a="1"/>
  <c r="I327" i="1" s="1"/>
  <c r="F327" i="1" a="1"/>
  <c r="F327" i="1" s="1"/>
  <c r="G327" i="1" a="1"/>
  <c r="G327" i="1" s="1"/>
  <c r="H327" i="1" s="1" a="1"/>
  <c r="H327" i="1" s="1"/>
  <c r="C327" i="1" a="1"/>
  <c r="C327" i="1" s="1"/>
  <c r="E327" i="1" a="1"/>
  <c r="E327" i="1" s="1"/>
  <c r="J327" i="1" a="1"/>
  <c r="J327" i="1" s="1"/>
  <c r="F326" i="1" a="1"/>
  <c r="F326" i="1" s="1"/>
  <c r="I326" i="1" a="1"/>
  <c r="I326" i="1" s="1"/>
  <c r="C326" i="1" a="1"/>
  <c r="C326" i="1" s="1"/>
  <c r="G326" i="1" a="1"/>
  <c r="G326" i="1" s="1"/>
  <c r="H326" i="1" s="1" a="1"/>
  <c r="H326" i="1" s="1"/>
  <c r="J326" i="1" a="1"/>
  <c r="J326" i="1" s="1"/>
  <c r="E326" i="1" a="1"/>
  <c r="E326" i="1" s="1"/>
  <c r="F340" i="1" a="1"/>
  <c r="F340" i="1" s="1"/>
  <c r="I340" i="1" a="1"/>
  <c r="I340" i="1" s="1"/>
  <c r="C340" i="1" a="1"/>
  <c r="C340" i="1" s="1"/>
  <c r="G340" i="1" a="1"/>
  <c r="G340" i="1" s="1"/>
  <c r="H340" i="1" s="1" a="1"/>
  <c r="H340" i="1" s="1"/>
  <c r="E340" i="1" a="1"/>
  <c r="E340" i="1" s="1"/>
  <c r="J340" i="1" a="1"/>
  <c r="J340" i="1" s="1"/>
  <c r="C329" i="1" a="1"/>
  <c r="C329" i="1" s="1"/>
  <c r="I329" i="1" a="1"/>
  <c r="I329" i="1" s="1"/>
  <c r="J329" i="1" a="1"/>
  <c r="J329" i="1" s="1"/>
  <c r="G329" i="1" a="1"/>
  <c r="G329" i="1" s="1"/>
  <c r="H329" i="1" a="1"/>
  <c r="H329" i="1" s="1"/>
  <c r="E329" i="1" a="1"/>
  <c r="E329" i="1" s="1"/>
  <c r="F329" i="1" a="1"/>
  <c r="F329" i="1" s="1"/>
  <c r="J347" i="1" a="1"/>
  <c r="J347" i="1" s="1"/>
  <c r="I347" i="1" a="1"/>
  <c r="I347" i="1" s="1"/>
  <c r="G347" i="1" a="1"/>
  <c r="G347" i="1" s="1"/>
  <c r="H347" i="1" a="1"/>
  <c r="H347" i="1" s="1"/>
  <c r="E347" i="1" a="1"/>
  <c r="E347" i="1" s="1"/>
  <c r="F347" i="1" a="1"/>
  <c r="F347" i="1" s="1"/>
  <c r="C347" i="1" a="1"/>
  <c r="C347" i="1" s="1"/>
  <c r="I328" i="1" a="1"/>
  <c r="I328" i="1" s="1"/>
  <c r="C328" i="1" a="1"/>
  <c r="C328" i="1" s="1"/>
  <c r="G328" i="1" a="1"/>
  <c r="G328" i="1" s="1"/>
  <c r="J328" i="1" a="1"/>
  <c r="J328" i="1" s="1"/>
  <c r="E328" i="1" a="1"/>
  <c r="E328" i="1" s="1"/>
  <c r="H328" i="1" a="1"/>
  <c r="H328" i="1" s="1"/>
  <c r="F328" i="1" a="1"/>
  <c r="F328" i="1" s="1"/>
  <c r="H356" i="1" a="1"/>
  <c r="H356" i="1" s="1"/>
  <c r="I356" i="1" a="1"/>
  <c r="I356" i="1" s="1"/>
  <c r="F356" i="1" a="1"/>
  <c r="F356" i="1" s="1"/>
  <c r="G356" i="1" a="1"/>
  <c r="G356" i="1" s="1"/>
  <c r="C356" i="1" a="1"/>
  <c r="C356" i="1" s="1"/>
  <c r="E356" i="1" a="1"/>
  <c r="E356" i="1" s="1"/>
  <c r="J356" i="1" a="1"/>
  <c r="J356" i="1" s="1"/>
  <c r="C351" i="1" a="1"/>
  <c r="C351" i="1" s="1"/>
  <c r="G351" i="1" a="1"/>
  <c r="G351" i="1" s="1"/>
  <c r="J351" i="1" a="1"/>
  <c r="J351" i="1" s="1"/>
  <c r="I351" i="1" a="1"/>
  <c r="I351" i="1" s="1"/>
  <c r="E351" i="1" a="1"/>
  <c r="E351" i="1" s="1"/>
  <c r="H351" i="1" a="1"/>
  <c r="H351" i="1" s="1"/>
  <c r="F351" i="1" a="1"/>
  <c r="F351" i="1" s="1"/>
  <c r="I373" i="1" a="1"/>
  <c r="I373" i="1" s="1"/>
  <c r="C373" i="1" a="1"/>
  <c r="C373" i="1" s="1"/>
  <c r="G373" i="1" a="1"/>
  <c r="G373" i="1" s="1"/>
  <c r="H373" i="1" s="1" a="1"/>
  <c r="H373" i="1" s="1"/>
  <c r="J373" i="1" a="1"/>
  <c r="J373" i="1" s="1"/>
  <c r="E373" i="1" a="1"/>
  <c r="E373" i="1" s="1"/>
  <c r="F373" i="1" a="1"/>
  <c r="F373" i="1" s="1"/>
  <c r="C342" i="1" a="1"/>
  <c r="C342" i="1" s="1"/>
  <c r="J342" i="1" a="1"/>
  <c r="J342" i="1" s="1"/>
  <c r="I342" i="1" a="1"/>
  <c r="I342" i="1" s="1"/>
  <c r="G342" i="1" a="1"/>
  <c r="G342" i="1" s="1"/>
  <c r="H342" i="1" s="1" a="1"/>
  <c r="H342" i="1" s="1"/>
  <c r="F342" i="1" a="1"/>
  <c r="F342" i="1" s="1"/>
  <c r="E342" i="1" a="1"/>
  <c r="E342" i="1" s="1"/>
  <c r="C358" i="1" a="1"/>
  <c r="C358" i="1" s="1"/>
  <c r="I358" i="1" a="1"/>
  <c r="I358" i="1" s="1"/>
  <c r="J358" i="1" a="1"/>
  <c r="J358" i="1" s="1"/>
  <c r="G358" i="1" a="1"/>
  <c r="G358" i="1" s="1"/>
  <c r="H358" i="1" a="1"/>
  <c r="H358" i="1" s="1"/>
  <c r="E358" i="1" a="1"/>
  <c r="E358" i="1" s="1"/>
  <c r="F358" i="1" a="1"/>
  <c r="F358" i="1" s="1"/>
  <c r="I389" i="1" a="1"/>
  <c r="I389" i="1" s="1"/>
  <c r="C389" i="1" a="1"/>
  <c r="C389" i="1" s="1"/>
  <c r="G389" i="1" a="1"/>
  <c r="G389" i="1" s="1"/>
  <c r="H389" i="1" s="1" a="1"/>
  <c r="H389" i="1" s="1"/>
  <c r="J389" i="1" a="1"/>
  <c r="J389" i="1" s="1"/>
  <c r="E389" i="1" a="1"/>
  <c r="E389" i="1" s="1"/>
  <c r="F389" i="1" a="1"/>
  <c r="F389" i="1" s="1"/>
  <c r="I349" i="1" a="1"/>
  <c r="I349" i="1" s="1"/>
  <c r="G349" i="1" a="1"/>
  <c r="G349" i="1" s="1"/>
  <c r="J349" i="1" a="1"/>
  <c r="J349" i="1" s="1"/>
  <c r="H349" i="1" a="1"/>
  <c r="H349" i="1" s="1"/>
  <c r="E349" i="1" a="1"/>
  <c r="E349" i="1" s="1"/>
  <c r="F349" i="1" a="1"/>
  <c r="F349" i="1" s="1"/>
  <c r="C349" i="1" a="1"/>
  <c r="C349" i="1" s="1"/>
  <c r="H365" i="1" a="1"/>
  <c r="H365" i="1" s="1"/>
  <c r="E365" i="1" a="1"/>
  <c r="E365" i="1" s="1"/>
  <c r="F365" i="1" a="1"/>
  <c r="F365" i="1" s="1"/>
  <c r="C365" i="1" a="1"/>
  <c r="C365" i="1" s="1"/>
  <c r="I365" i="1" a="1"/>
  <c r="I365" i="1" s="1"/>
  <c r="G365" i="1" a="1"/>
  <c r="G365" i="1" s="1"/>
  <c r="J365" i="1" a="1"/>
  <c r="J365" i="1" s="1"/>
  <c r="J368" i="1" a="1"/>
  <c r="J368" i="1" s="1"/>
  <c r="C368" i="1" a="1"/>
  <c r="C368" i="1" s="1"/>
  <c r="F368" i="1" a="1"/>
  <c r="F368" i="1" s="1"/>
  <c r="I368" i="1" a="1"/>
  <c r="I368" i="1" s="1"/>
  <c r="G368" i="1" a="1"/>
  <c r="G368" i="1" s="1"/>
  <c r="H368" i="1" s="1" a="1"/>
  <c r="H368" i="1" s="1"/>
  <c r="E368" i="1" a="1"/>
  <c r="E368" i="1" s="1"/>
  <c r="E384" i="1" a="1"/>
  <c r="E384" i="1" s="1"/>
  <c r="F384" i="1" a="1"/>
  <c r="F384" i="1" s="1"/>
  <c r="C384" i="1" a="1"/>
  <c r="C384" i="1" s="1"/>
  <c r="I384" i="1" a="1"/>
  <c r="I384" i="1" s="1"/>
  <c r="J384" i="1" a="1"/>
  <c r="J384" i="1" s="1"/>
  <c r="G384" i="1" a="1"/>
  <c r="G384" i="1" s="1"/>
  <c r="H384" i="1" s="1" a="1"/>
  <c r="H384" i="1" s="1"/>
  <c r="F414" i="1" a="1"/>
  <c r="F414" i="1" s="1"/>
  <c r="I414" i="1" a="1"/>
  <c r="I414" i="1" s="1"/>
  <c r="C414" i="1" a="1"/>
  <c r="C414" i="1" s="1"/>
  <c r="G414" i="1" a="1"/>
  <c r="G414" i="1" s="1"/>
  <c r="H414" i="1" s="1" a="1"/>
  <c r="H414" i="1" s="1"/>
  <c r="J414" i="1" a="1"/>
  <c r="J414" i="1" s="1"/>
  <c r="E414" i="1" a="1"/>
  <c r="E414" i="1" s="1"/>
  <c r="F387" i="1" a="1"/>
  <c r="F387" i="1" s="1"/>
  <c r="I387" i="1" a="1"/>
  <c r="I387" i="1" s="1"/>
  <c r="C387" i="1" a="1"/>
  <c r="C387" i="1" s="1"/>
  <c r="G387" i="1" a="1"/>
  <c r="G387" i="1" s="1"/>
  <c r="H387" i="1" s="1" a="1"/>
  <c r="H387" i="1" s="1"/>
  <c r="J387" i="1" a="1"/>
  <c r="J387" i="1" s="1"/>
  <c r="E387" i="1" a="1"/>
  <c r="E387" i="1" s="1"/>
  <c r="G400" i="1" a="1"/>
  <c r="G400" i="1" s="1"/>
  <c r="H400" i="1" a="1"/>
  <c r="H400" i="1" s="1"/>
  <c r="E400" i="1" a="1"/>
  <c r="E400" i="1" s="1"/>
  <c r="F400" i="1" a="1"/>
  <c r="F400" i="1" s="1"/>
  <c r="C400" i="1" a="1"/>
  <c r="C400" i="1" s="1"/>
  <c r="I400" i="1" a="1"/>
  <c r="I400" i="1" s="1"/>
  <c r="J400" i="1" a="1"/>
  <c r="J400" i="1" s="1"/>
  <c r="F370" i="1" a="1"/>
  <c r="F370" i="1" s="1"/>
  <c r="C370" i="1" a="1"/>
  <c r="C370" i="1" s="1"/>
  <c r="I370" i="1" a="1"/>
  <c r="I370" i="1" s="1"/>
  <c r="G370" i="1" a="1"/>
  <c r="G370" i="1" s="1"/>
  <c r="H370" i="1" s="1" a="1"/>
  <c r="H370" i="1" s="1"/>
  <c r="J370" i="1" a="1"/>
  <c r="J370" i="1" s="1"/>
  <c r="E370" i="1" a="1"/>
  <c r="E370" i="1" s="1"/>
  <c r="I386" i="1" a="1"/>
  <c r="I386" i="1" s="1"/>
  <c r="G386" i="1" a="1"/>
  <c r="G386" i="1" s="1"/>
  <c r="J386" i="1" a="1"/>
  <c r="J386" i="1" s="1"/>
  <c r="E386" i="1" a="1"/>
  <c r="E386" i="1" s="1"/>
  <c r="H386" i="1" a="1"/>
  <c r="H386" i="1" s="1"/>
  <c r="C386" i="1" a="1"/>
  <c r="C386" i="1" s="1"/>
  <c r="F386" i="1" a="1"/>
  <c r="F386" i="1" s="1"/>
  <c r="G406" i="1" a="1"/>
  <c r="G406" i="1" s="1"/>
  <c r="H406" i="1" s="1" a="1"/>
  <c r="H406" i="1" s="1"/>
  <c r="J406" i="1" a="1"/>
  <c r="J406" i="1" s="1"/>
  <c r="E406" i="1" a="1"/>
  <c r="E406" i="1" s="1"/>
  <c r="F406" i="1" a="1"/>
  <c r="F406" i="1" s="1"/>
  <c r="I406" i="1" a="1"/>
  <c r="I406" i="1" s="1"/>
  <c r="C406" i="1" a="1"/>
  <c r="C406" i="1" s="1"/>
  <c r="J401" i="1" a="1"/>
  <c r="J401" i="1" s="1"/>
  <c r="C401" i="1" a="1"/>
  <c r="C401" i="1" s="1"/>
  <c r="I401" i="1" a="1"/>
  <c r="I401" i="1" s="1"/>
  <c r="F401" i="1" a="1"/>
  <c r="F401" i="1" s="1"/>
  <c r="G401" i="1" a="1"/>
  <c r="G401" i="1" s="1"/>
  <c r="H401" i="1" s="1" a="1"/>
  <c r="H401" i="1" s="1"/>
  <c r="E401" i="1" a="1"/>
  <c r="E401" i="1" s="1"/>
  <c r="J417" i="1" a="1"/>
  <c r="J417" i="1" s="1"/>
  <c r="G417" i="1" a="1"/>
  <c r="G417" i="1" s="1"/>
  <c r="H417" i="1" s="1" a="1"/>
  <c r="H417" i="1" s="1"/>
  <c r="E417" i="1" a="1"/>
  <c r="E417" i="1" s="1"/>
  <c r="F417" i="1" a="1"/>
  <c r="F417" i="1" s="1"/>
  <c r="I417" i="1" a="1"/>
  <c r="I417" i="1" s="1"/>
  <c r="C417" i="1" a="1"/>
  <c r="C417" i="1" s="1"/>
  <c r="J433" i="1" a="1"/>
  <c r="J433" i="1" s="1"/>
  <c r="G433" i="1" a="1"/>
  <c r="G433" i="1" s="1"/>
  <c r="H433" i="1" s="1" a="1"/>
  <c r="H433" i="1" s="1"/>
  <c r="E433" i="1" a="1"/>
  <c r="E433" i="1" s="1"/>
  <c r="F433" i="1" a="1"/>
  <c r="F433" i="1" s="1"/>
  <c r="C433" i="1" a="1"/>
  <c r="C433" i="1" s="1"/>
  <c r="I433" i="1" a="1"/>
  <c r="I433" i="1" s="1"/>
  <c r="F404" i="1" a="1"/>
  <c r="F404" i="1" s="1"/>
  <c r="I404" i="1" a="1"/>
  <c r="I404" i="1" s="1"/>
  <c r="C404" i="1" a="1"/>
  <c r="C404" i="1" s="1"/>
  <c r="G404" i="1" a="1"/>
  <c r="G404" i="1" s="1"/>
  <c r="H404" i="1" s="1" a="1"/>
  <c r="H404" i="1" s="1"/>
  <c r="J404" i="1" a="1"/>
  <c r="J404" i="1" s="1"/>
  <c r="E404" i="1" a="1"/>
  <c r="E404" i="1" s="1"/>
  <c r="F420" i="1" a="1"/>
  <c r="F420" i="1" s="1"/>
  <c r="I420" i="1" a="1"/>
  <c r="I420" i="1" s="1"/>
  <c r="C420" i="1" a="1"/>
  <c r="C420" i="1" s="1"/>
  <c r="G420" i="1" a="1"/>
  <c r="G420" i="1" s="1"/>
  <c r="J420" i="1" a="1"/>
  <c r="J420" i="1" s="1"/>
  <c r="E420" i="1" a="1"/>
  <c r="E420" i="1" s="1"/>
  <c r="H420" i="1" a="1"/>
  <c r="H420" i="1" s="1"/>
  <c r="F436" i="1" a="1"/>
  <c r="F436" i="1" s="1"/>
  <c r="I436" i="1" a="1"/>
  <c r="I436" i="1" s="1"/>
  <c r="C436" i="1" a="1"/>
  <c r="C436" i="1" s="1"/>
  <c r="G436" i="1" a="1"/>
  <c r="G436" i="1" s="1"/>
  <c r="J436" i="1" a="1"/>
  <c r="J436" i="1" s="1"/>
  <c r="E436" i="1" a="1"/>
  <c r="E436" i="1" s="1"/>
  <c r="H436" i="1" a="1"/>
  <c r="H436" i="1" s="1"/>
  <c r="G411" i="1" a="1"/>
  <c r="G411" i="1" s="1"/>
  <c r="H411" i="1" s="1" a="1"/>
  <c r="H411" i="1" s="1"/>
  <c r="E411" i="1" a="1"/>
  <c r="E411" i="1" s="1"/>
  <c r="F411" i="1" a="1"/>
  <c r="F411" i="1" s="1"/>
  <c r="J411" i="1" a="1"/>
  <c r="J411" i="1" s="1"/>
  <c r="I411" i="1" a="1"/>
  <c r="I411" i="1" s="1"/>
  <c r="C411" i="1" a="1"/>
  <c r="C411" i="1" s="1"/>
  <c r="G427" i="1" a="1"/>
  <c r="G427" i="1" s="1"/>
  <c r="H427" i="1" s="1" a="1"/>
  <c r="H427" i="1" s="1"/>
  <c r="C427" i="1" a="1"/>
  <c r="C427" i="1" s="1"/>
  <c r="E427" i="1" a="1"/>
  <c r="E427" i="1" s="1"/>
  <c r="F427" i="1" a="1"/>
  <c r="F427" i="1" s="1"/>
  <c r="I427" i="1" a="1"/>
  <c r="I427" i="1" s="1"/>
  <c r="J427" i="1" a="1"/>
  <c r="J427" i="1" s="1"/>
  <c r="J439" i="1" a="1"/>
  <c r="J439" i="1" s="1"/>
  <c r="I439" i="1" a="1"/>
  <c r="I439" i="1" s="1"/>
  <c r="C439" i="1" a="1"/>
  <c r="C439" i="1" s="1"/>
  <c r="E439" i="1" a="1"/>
  <c r="E439" i="1" s="1"/>
  <c r="G439" i="1" a="1"/>
  <c r="G439" i="1" s="1"/>
  <c r="H439" i="1" s="1" a="1"/>
  <c r="H439" i="1" s="1"/>
  <c r="F439" i="1" a="1"/>
  <c r="F439" i="1" s="1"/>
  <c r="G455" i="1" a="1"/>
  <c r="G455" i="1" s="1"/>
  <c r="H455" i="1" a="1"/>
  <c r="H455" i="1" s="1"/>
  <c r="I455" i="1" a="1"/>
  <c r="I455" i="1" s="1"/>
  <c r="J455" i="1" a="1"/>
  <c r="J455" i="1" s="1"/>
  <c r="F455" i="1" a="1"/>
  <c r="F455" i="1" s="1"/>
  <c r="C455" i="1" a="1"/>
  <c r="C455" i="1" s="1"/>
  <c r="E455" i="1" a="1"/>
  <c r="E455" i="1" s="1"/>
  <c r="F446" i="1" a="1"/>
  <c r="F446" i="1" s="1"/>
  <c r="G446" i="1" a="1"/>
  <c r="G446" i="1" s="1"/>
  <c r="C446" i="1" a="1"/>
  <c r="C446" i="1" s="1"/>
  <c r="E446" i="1" a="1"/>
  <c r="E446" i="1" s="1"/>
  <c r="J446" i="1" a="1"/>
  <c r="J446" i="1" s="1"/>
  <c r="H446" i="1" a="1"/>
  <c r="H446" i="1" s="1"/>
  <c r="I446" i="1" a="1"/>
  <c r="I446" i="1" s="1"/>
  <c r="G463" i="1" a="1"/>
  <c r="G463" i="1" s="1"/>
  <c r="H463" i="1" s="1" a="1"/>
  <c r="H463" i="1" s="1"/>
  <c r="J463" i="1" a="1"/>
  <c r="J463" i="1" s="1"/>
  <c r="E463" i="1" a="1"/>
  <c r="E463" i="1" s="1"/>
  <c r="F463" i="1" a="1"/>
  <c r="F463" i="1" s="1"/>
  <c r="I463" i="1" a="1"/>
  <c r="I463" i="1" s="1"/>
  <c r="C463" i="1" a="1"/>
  <c r="C463" i="1" s="1"/>
  <c r="I453" i="1" a="1"/>
  <c r="I453" i="1" s="1"/>
  <c r="C453" i="1" a="1"/>
  <c r="C453" i="1" s="1"/>
  <c r="G453" i="1" a="1"/>
  <c r="G453" i="1" s="1"/>
  <c r="F453" i="1" a="1"/>
  <c r="F453" i="1" s="1"/>
  <c r="E453" i="1" a="1"/>
  <c r="E453" i="1" s="1"/>
  <c r="H453" i="1" a="1"/>
  <c r="H453" i="1" s="1"/>
  <c r="J453" i="1" a="1"/>
  <c r="J453" i="1" s="1"/>
  <c r="F462" i="1" a="1"/>
  <c r="F462" i="1" s="1"/>
  <c r="I462" i="1" a="1"/>
  <c r="I462" i="1" s="1"/>
  <c r="G462" i="1" a="1"/>
  <c r="G462" i="1" s="1"/>
  <c r="H462" i="1" s="1" a="1"/>
  <c r="H462" i="1" s="1"/>
  <c r="C462" i="1" a="1"/>
  <c r="C462" i="1" s="1"/>
  <c r="J462" i="1" a="1"/>
  <c r="J462" i="1" s="1"/>
  <c r="E462" i="1" a="1"/>
  <c r="E462" i="1" s="1"/>
  <c r="F461" i="1" a="1"/>
  <c r="F461" i="1" s="1"/>
  <c r="I461" i="1" a="1"/>
  <c r="I461" i="1" s="1"/>
  <c r="C461" i="1" a="1"/>
  <c r="C461" i="1" s="1"/>
  <c r="G461" i="1" a="1"/>
  <c r="G461" i="1" s="1"/>
  <c r="H461" i="1" s="1" a="1"/>
  <c r="H461" i="1" s="1"/>
  <c r="J461" i="1" a="1"/>
  <c r="J461" i="1" s="1"/>
  <c r="E461" i="1" a="1"/>
  <c r="E461" i="1" s="1"/>
  <c r="E460" i="1" a="1"/>
  <c r="E460" i="1" s="1"/>
  <c r="C460" i="1" a="1"/>
  <c r="C460" i="1" s="1"/>
  <c r="F460" i="1" a="1"/>
  <c r="F460" i="1" s="1"/>
  <c r="J460" i="1" a="1"/>
  <c r="J460" i="1" s="1"/>
  <c r="H460" i="1" a="1"/>
  <c r="H460" i="1" s="1"/>
  <c r="I460" i="1" a="1"/>
  <c r="I460" i="1" s="1"/>
  <c r="G460" i="1" a="1"/>
  <c r="G460" i="1" s="1"/>
  <c r="F475" i="1" a="1"/>
  <c r="F475" i="1" s="1"/>
  <c r="G475" i="1" a="1"/>
  <c r="G475" i="1" s="1"/>
  <c r="C475" i="1" a="1"/>
  <c r="C475" i="1" s="1"/>
  <c r="E475" i="1" a="1"/>
  <c r="E475" i="1" s="1"/>
  <c r="J475" i="1" a="1"/>
  <c r="J475" i="1" s="1"/>
  <c r="H475" i="1" a="1"/>
  <c r="H475" i="1" s="1"/>
  <c r="I475" i="1" a="1"/>
  <c r="I475" i="1" s="1"/>
  <c r="E484" i="1" a="1"/>
  <c r="E484" i="1" s="1"/>
  <c r="H484" i="1" a="1"/>
  <c r="H484" i="1" s="1"/>
  <c r="C484" i="1" a="1"/>
  <c r="C484" i="1" s="1"/>
  <c r="I484" i="1" a="1"/>
  <c r="I484" i="1" s="1"/>
  <c r="G484" i="1" a="1"/>
  <c r="G484" i="1" s="1"/>
  <c r="F484" i="1" a="1"/>
  <c r="F484" i="1" s="1"/>
  <c r="J484" i="1" a="1"/>
  <c r="J484" i="1" s="1"/>
  <c r="C482" i="1" a="1"/>
  <c r="C482" i="1" s="1"/>
  <c r="E482" i="1" a="1"/>
  <c r="E482" i="1" s="1"/>
  <c r="J482" i="1" a="1"/>
  <c r="J482" i="1" s="1"/>
  <c r="G482" i="1" a="1"/>
  <c r="G482" i="1" s="1"/>
  <c r="H482" i="1" s="1" a="1"/>
  <c r="H482" i="1" s="1"/>
  <c r="I482" i="1" a="1"/>
  <c r="I482" i="1" s="1"/>
  <c r="F482" i="1" a="1"/>
  <c r="F482" i="1" s="1"/>
  <c r="I481" i="1" a="1"/>
  <c r="I481" i="1" s="1"/>
  <c r="J481" i="1" a="1"/>
  <c r="J481" i="1" s="1"/>
  <c r="G481" i="1" a="1"/>
  <c r="G481" i="1" s="1"/>
  <c r="H481" i="1" a="1"/>
  <c r="H481" i="1" s="1"/>
  <c r="E481" i="1" a="1"/>
  <c r="E481" i="1" s="1"/>
  <c r="F481" i="1" a="1"/>
  <c r="F481" i="1" s="1"/>
  <c r="C481" i="1" a="1"/>
  <c r="C481" i="1" s="1"/>
  <c r="D15" i="1" a="1"/>
  <c r="D15" i="1" s="1"/>
  <c r="F15" i="1" a="1"/>
  <c r="F15" i="1" s="1"/>
  <c r="H15" i="1" a="1"/>
  <c r="H15" i="1" s="1"/>
  <c r="J15" i="1" a="1"/>
  <c r="J15" i="1" s="1"/>
  <c r="E15" i="1" a="1"/>
  <c r="E15" i="1" s="1"/>
  <c r="G15" i="1" a="1"/>
  <c r="G15" i="1" s="1"/>
  <c r="I15" i="1" a="1"/>
  <c r="I15" i="1" s="1"/>
  <c r="F49" i="1" a="1"/>
  <c r="F49" i="1" s="1"/>
  <c r="E49" i="1" a="1"/>
  <c r="E49" i="1" s="1"/>
  <c r="D49" i="1" a="1"/>
  <c r="D49" i="1" s="1"/>
  <c r="J49" i="1" a="1"/>
  <c r="J49" i="1" s="1"/>
  <c r="I49" i="1" a="1"/>
  <c r="I49" i="1" s="1"/>
  <c r="H49" i="1" a="1"/>
  <c r="H49" i="1" s="1"/>
  <c r="G49" i="1" a="1"/>
  <c r="G49" i="1" s="1"/>
  <c r="F97" i="1" a="1"/>
  <c r="F97" i="1" s="1"/>
  <c r="E97" i="1" a="1"/>
  <c r="E97" i="1" s="1"/>
  <c r="C97" i="1" s="1" a="1"/>
  <c r="C97" i="1" s="1"/>
  <c r="D97" i="1" a="1"/>
  <c r="D97" i="1" s="1"/>
  <c r="J97" i="1" a="1"/>
  <c r="J97" i="1" s="1"/>
  <c r="I97" i="1" a="1"/>
  <c r="I97" i="1" s="1"/>
  <c r="H97" i="1" a="1"/>
  <c r="H97" i="1" s="1"/>
  <c r="G97" i="1" a="1"/>
  <c r="G97" i="1" s="1"/>
  <c r="G66" i="1" a="1"/>
  <c r="G66" i="1" s="1"/>
  <c r="F66" i="1" a="1"/>
  <c r="F66" i="1" s="1"/>
  <c r="C66" i="1" s="1" a="1"/>
  <c r="C66" i="1" s="1"/>
  <c r="E66" i="1" a="1"/>
  <c r="E66" i="1" s="1"/>
  <c r="D66" i="1" a="1"/>
  <c r="D66" i="1" s="1"/>
  <c r="J66" i="1" a="1"/>
  <c r="J66" i="1" s="1"/>
  <c r="I66" i="1" a="1"/>
  <c r="I66" i="1" s="1"/>
  <c r="H66" i="1" a="1"/>
  <c r="H66" i="1" s="1"/>
  <c r="E39" i="1" a="1"/>
  <c r="E39" i="1" s="1"/>
  <c r="F39" i="1" a="1"/>
  <c r="F39" i="1" s="1"/>
  <c r="D39" i="1" a="1"/>
  <c r="D39" i="1" s="1"/>
  <c r="I39" i="1" a="1"/>
  <c r="I39" i="1" s="1"/>
  <c r="J39" i="1" a="1"/>
  <c r="J39" i="1" s="1"/>
  <c r="G39" i="1" a="1"/>
  <c r="G39" i="1" s="1"/>
  <c r="H39" i="1" a="1"/>
  <c r="H39" i="1" s="1"/>
  <c r="E87" i="1" a="1"/>
  <c r="E87" i="1" s="1"/>
  <c r="C87" i="1" s="1" a="1"/>
  <c r="C87" i="1" s="1"/>
  <c r="F87" i="1" a="1"/>
  <c r="F87" i="1" s="1"/>
  <c r="D87" i="1" a="1"/>
  <c r="D87" i="1" s="1"/>
  <c r="I87" i="1" a="1"/>
  <c r="I87" i="1" s="1"/>
  <c r="J87" i="1" a="1"/>
  <c r="J87" i="1" s="1"/>
  <c r="G87" i="1" a="1"/>
  <c r="G87" i="1" s="1"/>
  <c r="H87" i="1" a="1"/>
  <c r="H87" i="1" s="1"/>
  <c r="H40" i="1" a="1"/>
  <c r="H40" i="1" s="1"/>
  <c r="E40" i="1" a="1"/>
  <c r="E40" i="1" s="1"/>
  <c r="F40" i="1" a="1"/>
  <c r="F40" i="1" s="1"/>
  <c r="D40" i="1" a="1"/>
  <c r="D40" i="1" s="1"/>
  <c r="I40" i="1" a="1"/>
  <c r="I40" i="1" s="1"/>
  <c r="J40" i="1" a="1"/>
  <c r="J40" i="1" s="1"/>
  <c r="G40" i="1" a="1"/>
  <c r="G40" i="1" s="1"/>
  <c r="H72" i="1" a="1"/>
  <c r="H72" i="1" s="1"/>
  <c r="E72" i="1" a="1"/>
  <c r="E72" i="1" s="1"/>
  <c r="C72" i="1" s="1" a="1"/>
  <c r="C72" i="1" s="1"/>
  <c r="F72" i="1" a="1"/>
  <c r="F72" i="1" s="1"/>
  <c r="D72" i="1" a="1"/>
  <c r="D72" i="1" s="1"/>
  <c r="I72" i="1" a="1"/>
  <c r="I72" i="1" s="1"/>
  <c r="J72" i="1" a="1"/>
  <c r="J72" i="1" s="1"/>
  <c r="G72" i="1" a="1"/>
  <c r="G72" i="1" s="1"/>
  <c r="D116" i="1" a="1"/>
  <c r="D116" i="1" s="1"/>
  <c r="E116" i="1" a="1"/>
  <c r="E116" i="1" s="1"/>
  <c r="J116" i="1" a="1"/>
  <c r="J116" i="1" s="1"/>
  <c r="C116" i="1" a="1"/>
  <c r="C116" i="1" s="1"/>
  <c r="H116" i="1" a="1"/>
  <c r="H116" i="1" s="1"/>
  <c r="I116" i="1" a="1"/>
  <c r="I116" i="1" s="1"/>
  <c r="F116" i="1" a="1"/>
  <c r="F116" i="1" s="1"/>
  <c r="G116" i="1" a="1"/>
  <c r="G116" i="1" s="1"/>
  <c r="E166" i="1" a="1"/>
  <c r="E166" i="1" s="1"/>
  <c r="F166" i="1" a="1"/>
  <c r="F166" i="1" s="1"/>
  <c r="I166" i="1" a="1"/>
  <c r="I166" i="1" s="1"/>
  <c r="C166" i="1" a="1"/>
  <c r="C166" i="1" s="1"/>
  <c r="G166" i="1" a="1"/>
  <c r="G166" i="1" s="1"/>
  <c r="H166" i="1" s="1" a="1"/>
  <c r="H166" i="1" s="1"/>
  <c r="J166" i="1" a="1"/>
  <c r="J166" i="1" s="1"/>
  <c r="E125" i="1" a="1"/>
  <c r="E125" i="1" s="1"/>
  <c r="C125" i="1" a="1"/>
  <c r="C125" i="1" s="1"/>
  <c r="F125" i="1" a="1"/>
  <c r="F125" i="1" s="1"/>
  <c r="I125" i="1" a="1"/>
  <c r="I125" i="1" s="1"/>
  <c r="D125" i="1" a="1"/>
  <c r="D125" i="1" s="1"/>
  <c r="G125" i="1" a="1"/>
  <c r="G125" i="1" s="1"/>
  <c r="H125" i="1" s="1" a="1"/>
  <c r="H125" i="1" s="1"/>
  <c r="J125" i="1" a="1"/>
  <c r="J125" i="1" s="1"/>
  <c r="C110" i="1" a="1"/>
  <c r="C110" i="1" s="1"/>
  <c r="F110" i="1" a="1"/>
  <c r="F110" i="1" s="1"/>
  <c r="I110" i="1" a="1"/>
  <c r="I110" i="1" s="1"/>
  <c r="D110" i="1" a="1"/>
  <c r="D110" i="1" s="1"/>
  <c r="G110" i="1" a="1"/>
  <c r="G110" i="1" s="1"/>
  <c r="J110" i="1" a="1"/>
  <c r="J110" i="1" s="1"/>
  <c r="E110" i="1" a="1"/>
  <c r="E110" i="1" s="1"/>
  <c r="H110" i="1" a="1"/>
  <c r="H110" i="1" s="1"/>
  <c r="F156" i="1" a="1"/>
  <c r="F156" i="1" s="1"/>
  <c r="I156" i="1" a="1"/>
  <c r="I156" i="1" s="1"/>
  <c r="C156" i="1" a="1"/>
  <c r="C156" i="1" s="1"/>
  <c r="G156" i="1" a="1"/>
  <c r="G156" i="1" s="1"/>
  <c r="H156" i="1" s="1" a="1"/>
  <c r="H156" i="1" s="1"/>
  <c r="J156" i="1" a="1"/>
  <c r="J156" i="1" s="1"/>
  <c r="E156" i="1" a="1"/>
  <c r="E156" i="1" s="1"/>
  <c r="F115" i="1" a="1"/>
  <c r="F115" i="1" s="1"/>
  <c r="G115" i="1" a="1"/>
  <c r="G115" i="1" s="1"/>
  <c r="D115" i="1" a="1"/>
  <c r="D115" i="1" s="1"/>
  <c r="E115" i="1" a="1"/>
  <c r="E115" i="1" s="1"/>
  <c r="J115" i="1" a="1"/>
  <c r="J115" i="1" s="1"/>
  <c r="C115" i="1" a="1"/>
  <c r="C115" i="1" s="1"/>
  <c r="H115" i="1" a="1"/>
  <c r="H115" i="1" s="1"/>
  <c r="I115" i="1" a="1"/>
  <c r="I115" i="1" s="1"/>
  <c r="G163" i="1" a="1"/>
  <c r="G163" i="1" s="1"/>
  <c r="H163" i="1" s="1" a="1"/>
  <c r="H163" i="1" s="1"/>
  <c r="E163" i="1" a="1"/>
  <c r="E163" i="1" s="1"/>
  <c r="F163" i="1" a="1"/>
  <c r="F163" i="1" s="1"/>
  <c r="C163" i="1" a="1"/>
  <c r="C163" i="1" s="1"/>
  <c r="I163" i="1" a="1"/>
  <c r="I163" i="1" s="1"/>
  <c r="J163" i="1" a="1"/>
  <c r="J163" i="1" s="1"/>
  <c r="I210" i="1" a="1"/>
  <c r="I210" i="1" s="1"/>
  <c r="C210" i="1" a="1"/>
  <c r="C210" i="1" s="1"/>
  <c r="G210" i="1" a="1"/>
  <c r="G210" i="1" s="1"/>
  <c r="J210" i="1" a="1"/>
  <c r="J210" i="1" s="1"/>
  <c r="E210" i="1" a="1"/>
  <c r="E210" i="1" s="1"/>
  <c r="H210" i="1" a="1"/>
  <c r="H210" i="1" s="1"/>
  <c r="F210" i="1" a="1"/>
  <c r="F210" i="1" s="1"/>
  <c r="I242" i="1" a="1"/>
  <c r="I242" i="1" s="1"/>
  <c r="C242" i="1" a="1"/>
  <c r="C242" i="1" s="1"/>
  <c r="G242" i="1" a="1"/>
  <c r="G242" i="1" s="1"/>
  <c r="J242" i="1" a="1"/>
  <c r="J242" i="1" s="1"/>
  <c r="E242" i="1" a="1"/>
  <c r="E242" i="1" s="1"/>
  <c r="H242" i="1" a="1"/>
  <c r="H242" i="1" s="1"/>
  <c r="F242" i="1" a="1"/>
  <c r="F242" i="1" s="1"/>
  <c r="J197" i="1" a="1"/>
  <c r="J197" i="1" s="1"/>
  <c r="G197" i="1" a="1"/>
  <c r="G197" i="1" s="1"/>
  <c r="H197" i="1" a="1"/>
  <c r="H197" i="1" s="1"/>
  <c r="E197" i="1" a="1"/>
  <c r="E197" i="1" s="1"/>
  <c r="F197" i="1" a="1"/>
  <c r="F197" i="1" s="1"/>
  <c r="C197" i="1" a="1"/>
  <c r="C197" i="1" s="1"/>
  <c r="I197" i="1" a="1"/>
  <c r="I197" i="1" s="1"/>
  <c r="J245" i="1" a="1"/>
  <c r="J245" i="1" s="1"/>
  <c r="G245" i="1" a="1"/>
  <c r="G245" i="1" s="1"/>
  <c r="H245" i="1" a="1"/>
  <c r="H245" i="1" s="1"/>
  <c r="E245" i="1" a="1"/>
  <c r="E245" i="1" s="1"/>
  <c r="F245" i="1" a="1"/>
  <c r="F245" i="1" s="1"/>
  <c r="C245" i="1" a="1"/>
  <c r="C245" i="1" s="1"/>
  <c r="I245" i="1" a="1"/>
  <c r="I245" i="1" s="1"/>
  <c r="F204" i="1" a="1"/>
  <c r="F204" i="1" s="1"/>
  <c r="I204" i="1" a="1"/>
  <c r="I204" i="1" s="1"/>
  <c r="C204" i="1" a="1"/>
  <c r="C204" i="1" s="1"/>
  <c r="G204" i="1" a="1"/>
  <c r="G204" i="1" s="1"/>
  <c r="H204" i="1" s="1" a="1"/>
  <c r="H204" i="1" s="1"/>
  <c r="J204" i="1" a="1"/>
  <c r="J204" i="1" s="1"/>
  <c r="E204" i="1" a="1"/>
  <c r="E204" i="1" s="1"/>
  <c r="F252" i="1" a="1"/>
  <c r="F252" i="1" s="1"/>
  <c r="I252" i="1" a="1"/>
  <c r="I252" i="1" s="1"/>
  <c r="C252" i="1" a="1"/>
  <c r="C252" i="1" s="1"/>
  <c r="G252" i="1" a="1"/>
  <c r="G252" i="1" s="1"/>
  <c r="J252" i="1" a="1"/>
  <c r="J252" i="1" s="1"/>
  <c r="E252" i="1" a="1"/>
  <c r="E252" i="1" s="1"/>
  <c r="H252" i="1" a="1"/>
  <c r="H252" i="1" s="1"/>
  <c r="G207" i="1" a="1"/>
  <c r="G207" i="1" s="1"/>
  <c r="C207" i="1" a="1"/>
  <c r="C207" i="1" s="1"/>
  <c r="E207" i="1" a="1"/>
  <c r="E207" i="1" s="1"/>
  <c r="J207" i="1" a="1"/>
  <c r="J207" i="1" s="1"/>
  <c r="H207" i="1" a="1"/>
  <c r="H207" i="1" s="1"/>
  <c r="I207" i="1" a="1"/>
  <c r="I207" i="1" s="1"/>
  <c r="F207" i="1" a="1"/>
  <c r="F207" i="1" s="1"/>
  <c r="G255" i="1" a="1"/>
  <c r="G255" i="1" s="1"/>
  <c r="C255" i="1" a="1"/>
  <c r="C255" i="1" s="1"/>
  <c r="E255" i="1" a="1"/>
  <c r="E255" i="1" s="1"/>
  <c r="J255" i="1" a="1"/>
  <c r="J255" i="1" s="1"/>
  <c r="H255" i="1" a="1"/>
  <c r="H255" i="1" s="1"/>
  <c r="I255" i="1" a="1"/>
  <c r="I255" i="1" s="1"/>
  <c r="F255" i="1" a="1"/>
  <c r="F255" i="1" s="1"/>
  <c r="I286" i="1" a="1"/>
  <c r="I286" i="1" s="1"/>
  <c r="G286" i="1" a="1"/>
  <c r="G286" i="1" s="1"/>
  <c r="E286" i="1" a="1"/>
  <c r="E286" i="1" s="1"/>
  <c r="J286" i="1" a="1"/>
  <c r="J286" i="1" s="1"/>
  <c r="H286" i="1" a="1"/>
  <c r="H286" i="1" s="1"/>
  <c r="F286" i="1" a="1"/>
  <c r="F286" i="1" s="1"/>
  <c r="C286" i="1" a="1"/>
  <c r="C286" i="1" s="1"/>
  <c r="H289" i="1" a="1"/>
  <c r="H289" i="1" s="1"/>
  <c r="I289" i="1" a="1"/>
  <c r="I289" i="1" s="1"/>
  <c r="F289" i="1" a="1"/>
  <c r="F289" i="1" s="1"/>
  <c r="G289" i="1" a="1"/>
  <c r="G289" i="1" s="1"/>
  <c r="C289" i="1" a="1"/>
  <c r="C289" i="1" s="1"/>
  <c r="E289" i="1" a="1"/>
  <c r="E289" i="1" s="1"/>
  <c r="J289" i="1" a="1"/>
  <c r="J289" i="1" s="1"/>
  <c r="F296" i="1" a="1"/>
  <c r="F296" i="1" s="1"/>
  <c r="C296" i="1" a="1"/>
  <c r="C296" i="1" s="1"/>
  <c r="J296" i="1" a="1"/>
  <c r="J296" i="1" s="1"/>
  <c r="G296" i="1" a="1"/>
  <c r="G296" i="1" s="1"/>
  <c r="H296" i="1" s="1" a="1"/>
  <c r="H296" i="1" s="1"/>
  <c r="E296" i="1" a="1"/>
  <c r="E296" i="1" s="1"/>
  <c r="I296" i="1" a="1"/>
  <c r="I296" i="1" s="1"/>
  <c r="I303" i="1" a="1"/>
  <c r="I303" i="1" s="1"/>
  <c r="G303" i="1" a="1"/>
  <c r="G303" i="1" s="1"/>
  <c r="E303" i="1" a="1"/>
  <c r="E303" i="1" s="1"/>
  <c r="H303" i="1" a="1"/>
  <c r="H303" i="1" s="1"/>
  <c r="F303" i="1" a="1"/>
  <c r="F303" i="1" s="1"/>
  <c r="C303" i="1" a="1"/>
  <c r="C303" i="1" s="1"/>
  <c r="J303" i="1" a="1"/>
  <c r="J303" i="1" s="1"/>
  <c r="C334" i="1" a="1"/>
  <c r="C334" i="1" s="1"/>
  <c r="J334" i="1" a="1"/>
  <c r="J334" i="1" s="1"/>
  <c r="G334" i="1" a="1"/>
  <c r="G334" i="1" s="1"/>
  <c r="E334" i="1" a="1"/>
  <c r="E334" i="1" s="1"/>
  <c r="H334" i="1" a="1"/>
  <c r="H334" i="1" s="1"/>
  <c r="F334" i="1" a="1"/>
  <c r="F334" i="1" s="1"/>
  <c r="I334" i="1" a="1"/>
  <c r="I334" i="1" s="1"/>
  <c r="F367" i="1" a="1"/>
  <c r="F367" i="1" s="1"/>
  <c r="I367" i="1" a="1"/>
  <c r="I367" i="1" s="1"/>
  <c r="C367" i="1" a="1"/>
  <c r="C367" i="1" s="1"/>
  <c r="G367" i="1" a="1"/>
  <c r="G367" i="1" s="1"/>
  <c r="J367" i="1" a="1"/>
  <c r="J367" i="1" s="1"/>
  <c r="E367" i="1" a="1"/>
  <c r="E367" i="1" s="1"/>
  <c r="H367" i="1" a="1"/>
  <c r="H367" i="1" s="1"/>
  <c r="G359" i="1" a="1"/>
  <c r="G359" i="1" s="1"/>
  <c r="H359" i="1" s="1" a="1"/>
  <c r="H359" i="1" s="1"/>
  <c r="F359" i="1" a="1"/>
  <c r="F359" i="1" s="1"/>
  <c r="I359" i="1" a="1"/>
  <c r="I359" i="1" s="1"/>
  <c r="C359" i="1" a="1"/>
  <c r="C359" i="1" s="1"/>
  <c r="E359" i="1" a="1"/>
  <c r="E359" i="1" s="1"/>
  <c r="J359" i="1" a="1"/>
  <c r="J359" i="1" s="1"/>
  <c r="G366" i="1" a="1"/>
  <c r="G366" i="1" s="1"/>
  <c r="C366" i="1" a="1"/>
  <c r="C366" i="1" s="1"/>
  <c r="E366" i="1" a="1"/>
  <c r="E366" i="1" s="1"/>
  <c r="I366" i="1" a="1"/>
  <c r="I366" i="1" s="1"/>
  <c r="J366" i="1" a="1"/>
  <c r="J366" i="1" s="1"/>
  <c r="F366" i="1" a="1"/>
  <c r="F366" i="1" s="1"/>
  <c r="H366" i="1" a="1"/>
  <c r="H366" i="1" s="1"/>
  <c r="G357" i="1" a="1"/>
  <c r="G357" i="1" s="1"/>
  <c r="E357" i="1" a="1"/>
  <c r="E357" i="1" s="1"/>
  <c r="J357" i="1" a="1"/>
  <c r="J357" i="1" s="1"/>
  <c r="F357" i="1" a="1"/>
  <c r="F357" i="1" s="1"/>
  <c r="H357" i="1" a="1"/>
  <c r="H357" i="1" s="1"/>
  <c r="I357" i="1" a="1"/>
  <c r="I357" i="1" s="1"/>
  <c r="C357" i="1" a="1"/>
  <c r="C357" i="1" s="1"/>
  <c r="C392" i="1" a="1"/>
  <c r="C392" i="1" s="1"/>
  <c r="G392" i="1" a="1"/>
  <c r="G392" i="1" s="1"/>
  <c r="H392" i="1" s="1" a="1"/>
  <c r="H392" i="1" s="1"/>
  <c r="I392" i="1" a="1"/>
  <c r="I392" i="1" s="1"/>
  <c r="J392" i="1" a="1"/>
  <c r="J392" i="1" s="1"/>
  <c r="F392" i="1" a="1"/>
  <c r="F392" i="1" s="1"/>
  <c r="E392" i="1" a="1"/>
  <c r="E392" i="1" s="1"/>
  <c r="I410" i="1" a="1"/>
  <c r="I410" i="1" s="1"/>
  <c r="C410" i="1" a="1"/>
  <c r="C410" i="1" s="1"/>
  <c r="G410" i="1" a="1"/>
  <c r="G410" i="1" s="1"/>
  <c r="H410" i="1" s="1" a="1"/>
  <c r="H410" i="1" s="1"/>
  <c r="J410" i="1" a="1"/>
  <c r="J410" i="1" s="1"/>
  <c r="E410" i="1" a="1"/>
  <c r="E410" i="1" s="1"/>
  <c r="F410" i="1" a="1"/>
  <c r="F410" i="1" s="1"/>
  <c r="J438" i="1" a="1"/>
  <c r="J438" i="1" s="1"/>
  <c r="I438" i="1" a="1"/>
  <c r="I438" i="1" s="1"/>
  <c r="G438" i="1" a="1"/>
  <c r="G438" i="1" s="1"/>
  <c r="H438" i="1" s="1" a="1"/>
  <c r="H438" i="1" s="1"/>
  <c r="E438" i="1" a="1"/>
  <c r="E438" i="1" s="1"/>
  <c r="C438" i="1" a="1"/>
  <c r="C438" i="1" s="1"/>
  <c r="F438" i="1" a="1"/>
  <c r="F438" i="1" s="1"/>
  <c r="I452" i="1" a="1"/>
  <c r="I452" i="1" s="1"/>
  <c r="J452" i="1" a="1"/>
  <c r="J452" i="1" s="1"/>
  <c r="G452" i="1" a="1"/>
  <c r="G452" i="1" s="1"/>
  <c r="H452" i="1" a="1"/>
  <c r="H452" i="1" s="1"/>
  <c r="E452" i="1" a="1"/>
  <c r="E452" i="1" s="1"/>
  <c r="F452" i="1" a="1"/>
  <c r="F452" i="1" s="1"/>
  <c r="C452" i="1" a="1"/>
  <c r="C452" i="1" s="1"/>
  <c r="I419" i="1" a="1"/>
  <c r="I419" i="1" s="1"/>
  <c r="J419" i="1" a="1"/>
  <c r="J419" i="1" s="1"/>
  <c r="C419" i="1" a="1"/>
  <c r="C419" i="1" s="1"/>
  <c r="G419" i="1" a="1"/>
  <c r="G419" i="1" s="1"/>
  <c r="E419" i="1" a="1"/>
  <c r="E419" i="1" s="1"/>
  <c r="H419" i="1" a="1"/>
  <c r="H419" i="1" s="1"/>
  <c r="F419" i="1" a="1"/>
  <c r="F419" i="1" s="1"/>
  <c r="C487" i="1" a="1"/>
  <c r="C487" i="1" s="1"/>
  <c r="E487" i="1" a="1"/>
  <c r="E487" i="1" s="1"/>
  <c r="J487" i="1" a="1"/>
  <c r="J487" i="1" s="1"/>
  <c r="I487" i="1" a="1"/>
  <c r="I487" i="1" s="1"/>
  <c r="F487" i="1" a="1"/>
  <c r="F487" i="1" s="1"/>
  <c r="G487" i="1" a="1"/>
  <c r="G487" i="1" s="1"/>
  <c r="H487" i="1" s="1" a="1"/>
  <c r="H487" i="1" s="1"/>
  <c r="E459" i="1" a="1"/>
  <c r="E459" i="1" s="1"/>
  <c r="F459" i="1" a="1"/>
  <c r="F459" i="1" s="1"/>
  <c r="I459" i="1" a="1"/>
  <c r="I459" i="1" s="1"/>
  <c r="C459" i="1" a="1"/>
  <c r="C459" i="1" s="1"/>
  <c r="G459" i="1" a="1"/>
  <c r="G459" i="1" s="1"/>
  <c r="H459" i="1" s="1" a="1"/>
  <c r="H459" i="1" s="1"/>
  <c r="J459" i="1" a="1"/>
  <c r="J459" i="1" s="1"/>
  <c r="J469" i="1" a="1"/>
  <c r="J469" i="1" s="1"/>
  <c r="E469" i="1" a="1"/>
  <c r="E469" i="1" s="1"/>
  <c r="F469" i="1" a="1"/>
  <c r="F469" i="1" s="1"/>
  <c r="I469" i="1" a="1"/>
  <c r="I469" i="1" s="1"/>
  <c r="C469" i="1" a="1"/>
  <c r="C469" i="1" s="1"/>
  <c r="G469" i="1" a="1"/>
  <c r="G469" i="1" s="1"/>
  <c r="H469" i="1" s="1" a="1"/>
  <c r="H469" i="1" s="1"/>
  <c r="E473" i="1" a="1"/>
  <c r="E473" i="1" s="1"/>
  <c r="C473" i="1" a="1"/>
  <c r="C473" i="1" s="1"/>
  <c r="F473" i="1" a="1"/>
  <c r="F473" i="1" s="1"/>
  <c r="I473" i="1" a="1"/>
  <c r="I473" i="1" s="1"/>
  <c r="J473" i="1" a="1"/>
  <c r="J473" i="1" s="1"/>
  <c r="G473" i="1" a="1"/>
  <c r="G473" i="1" s="1"/>
  <c r="H473" i="1" s="1" a="1"/>
  <c r="H473" i="1" s="1"/>
  <c r="D19" i="1" a="1"/>
  <c r="D19" i="1" s="1"/>
  <c r="F19" i="1" a="1"/>
  <c r="F19" i="1" s="1"/>
  <c r="H19" i="1" a="1"/>
  <c r="H19" i="1" s="1"/>
  <c r="J19" i="1" a="1"/>
  <c r="J19" i="1" s="1"/>
  <c r="E19" i="1" a="1"/>
  <c r="E19" i="1" s="1"/>
  <c r="I19" i="1" a="1"/>
  <c r="I19" i="1" s="1"/>
  <c r="G19" i="1" a="1"/>
  <c r="G19" i="1" s="1"/>
  <c r="F53" i="1" a="1"/>
  <c r="F53" i="1" s="1"/>
  <c r="E53" i="1" a="1"/>
  <c r="E53" i="1" s="1"/>
  <c r="C53" i="1" s="1" a="1"/>
  <c r="C53" i="1" s="1"/>
  <c r="D53" i="1" a="1"/>
  <c r="D53" i="1" s="1"/>
  <c r="J53" i="1" a="1"/>
  <c r="J53" i="1" s="1"/>
  <c r="I53" i="1" a="1"/>
  <c r="I53" i="1" s="1"/>
  <c r="H53" i="1" a="1"/>
  <c r="H53" i="1" s="1"/>
  <c r="G53" i="1" a="1"/>
  <c r="G53" i="1" s="1"/>
  <c r="F85" i="1" a="1"/>
  <c r="F85" i="1" s="1"/>
  <c r="E85" i="1" a="1"/>
  <c r="E85" i="1" s="1"/>
  <c r="C85" i="1" s="1" a="1"/>
  <c r="C85" i="1" s="1"/>
  <c r="D85" i="1" a="1"/>
  <c r="D85" i="1" s="1"/>
  <c r="J85" i="1" a="1"/>
  <c r="J85" i="1" s="1"/>
  <c r="I85" i="1" a="1"/>
  <c r="I85" i="1" s="1"/>
  <c r="H85" i="1" a="1"/>
  <c r="H85" i="1" s="1"/>
  <c r="G85" i="1" a="1"/>
  <c r="G85" i="1" s="1"/>
  <c r="G38" i="1" a="1"/>
  <c r="G38" i="1" s="1"/>
  <c r="F38" i="1" a="1"/>
  <c r="F38" i="1" s="1"/>
  <c r="E38" i="1" a="1"/>
  <c r="E38" i="1" s="1"/>
  <c r="D38" i="1" a="1"/>
  <c r="D38" i="1" s="1"/>
  <c r="J38" i="1" a="1"/>
  <c r="J38" i="1" s="1"/>
  <c r="I38" i="1" a="1"/>
  <c r="I38" i="1" s="1"/>
  <c r="H38" i="1" a="1"/>
  <c r="H38" i="1" s="1"/>
  <c r="G70" i="1" a="1"/>
  <c r="G70" i="1" s="1"/>
  <c r="F70" i="1" a="1"/>
  <c r="F70" i="1" s="1"/>
  <c r="E70" i="1" a="1"/>
  <c r="E70" i="1" s="1"/>
  <c r="C70" i="1" s="1" a="1"/>
  <c r="C70" i="1" s="1"/>
  <c r="D70" i="1" a="1"/>
  <c r="D70" i="1" s="1"/>
  <c r="J70" i="1" a="1"/>
  <c r="J70" i="1" s="1"/>
  <c r="I70" i="1" a="1"/>
  <c r="I70" i="1" s="1"/>
  <c r="H70" i="1" a="1"/>
  <c r="H70" i="1" s="1"/>
  <c r="E43" i="1" a="1"/>
  <c r="E43" i="1" s="1"/>
  <c r="F43" i="1" a="1"/>
  <c r="F43" i="1" s="1"/>
  <c r="D43" i="1" a="1"/>
  <c r="D43" i="1" s="1"/>
  <c r="I43" i="1" a="1"/>
  <c r="I43" i="1" s="1"/>
  <c r="J43" i="1" a="1"/>
  <c r="J43" i="1" s="1"/>
  <c r="G43" i="1" a="1"/>
  <c r="G43" i="1" s="1"/>
  <c r="H43" i="1" a="1"/>
  <c r="H43" i="1" s="1"/>
  <c r="E59" i="1" a="1"/>
  <c r="E59" i="1" s="1"/>
  <c r="F59" i="1" a="1"/>
  <c r="F59" i="1" s="1"/>
  <c r="C59" i="1" a="1"/>
  <c r="C59" i="1" s="1"/>
  <c r="D59" i="1" a="1"/>
  <c r="D59" i="1" s="1"/>
  <c r="I59" i="1" a="1"/>
  <c r="I59" i="1" s="1"/>
  <c r="J59" i="1" a="1"/>
  <c r="J59" i="1" s="1"/>
  <c r="G59" i="1" a="1"/>
  <c r="G59" i="1" s="1"/>
  <c r="H59" i="1" a="1"/>
  <c r="H59" i="1" s="1"/>
  <c r="H28" i="1" a="1"/>
  <c r="H28" i="1" s="1"/>
  <c r="F28" i="1" a="1"/>
  <c r="F28" i="1" s="1"/>
  <c r="E28" i="1" a="1"/>
  <c r="E28" i="1" s="1"/>
  <c r="D28" i="1" a="1"/>
  <c r="D28" i="1" s="1"/>
  <c r="I28" i="1" a="1"/>
  <c r="I28" i="1" s="1"/>
  <c r="J28" i="1" a="1"/>
  <c r="J28" i="1" s="1"/>
  <c r="G28" i="1" a="1"/>
  <c r="G28" i="1" s="1"/>
  <c r="H44" i="1" a="1"/>
  <c r="H44" i="1" s="1"/>
  <c r="E44" i="1" a="1"/>
  <c r="E44" i="1" s="1"/>
  <c r="F44" i="1" a="1"/>
  <c r="F44" i="1" s="1"/>
  <c r="D44" i="1" a="1"/>
  <c r="D44" i="1" s="1"/>
  <c r="I44" i="1" a="1"/>
  <c r="I44" i="1" s="1"/>
  <c r="J44" i="1" a="1"/>
  <c r="J44" i="1" s="1"/>
  <c r="G44" i="1" a="1"/>
  <c r="G44" i="1" s="1"/>
  <c r="H92" i="1" a="1"/>
  <c r="H92" i="1" s="1"/>
  <c r="E92" i="1" a="1"/>
  <c r="E92" i="1" s="1"/>
  <c r="C92" i="1" s="1" a="1"/>
  <c r="C92" i="1" s="1"/>
  <c r="F92" i="1" a="1"/>
  <c r="F92" i="1" s="1"/>
  <c r="D92" i="1" a="1"/>
  <c r="D92" i="1" s="1"/>
  <c r="I92" i="1" a="1"/>
  <c r="I92" i="1" s="1"/>
  <c r="J92" i="1" a="1"/>
  <c r="J92" i="1" s="1"/>
  <c r="G92" i="1" a="1"/>
  <c r="G92" i="1" s="1"/>
  <c r="G138" i="1" a="1"/>
  <c r="G138" i="1" s="1"/>
  <c r="J138" i="1" a="1"/>
  <c r="J138" i="1" s="1"/>
  <c r="E138" i="1" a="1"/>
  <c r="E138" i="1" s="1"/>
  <c r="H138" i="1" a="1"/>
  <c r="H138" i="1" s="1"/>
  <c r="F138" i="1" a="1"/>
  <c r="F138" i="1" s="1"/>
  <c r="I138" i="1" a="1"/>
  <c r="I138" i="1" s="1"/>
  <c r="C138" i="1" a="1"/>
  <c r="C138" i="1" s="1"/>
  <c r="G186" i="1" a="1"/>
  <c r="G186" i="1" s="1"/>
  <c r="J186" i="1" a="1"/>
  <c r="J186" i="1" s="1"/>
  <c r="E186" i="1" a="1"/>
  <c r="E186" i="1" s="1"/>
  <c r="H186" i="1" a="1"/>
  <c r="H186" i="1" s="1"/>
  <c r="F186" i="1" a="1"/>
  <c r="F186" i="1" s="1"/>
  <c r="I186" i="1" a="1"/>
  <c r="I186" i="1" s="1"/>
  <c r="C186" i="1" a="1"/>
  <c r="C186" i="1" s="1"/>
  <c r="F145" i="1" a="1"/>
  <c r="F145" i="1" s="1"/>
  <c r="G145" i="1" a="1"/>
  <c r="G145" i="1" s="1"/>
  <c r="C145" i="1" a="1"/>
  <c r="C145" i="1" s="1"/>
  <c r="E145" i="1" a="1"/>
  <c r="E145" i="1" s="1"/>
  <c r="J145" i="1" a="1"/>
  <c r="J145" i="1" s="1"/>
  <c r="H145" i="1" a="1"/>
  <c r="H145" i="1" s="1"/>
  <c r="I145" i="1" a="1"/>
  <c r="I145" i="1" s="1"/>
  <c r="F161" i="1" a="1"/>
  <c r="F161" i="1" s="1"/>
  <c r="G161" i="1" a="1"/>
  <c r="G161" i="1" s="1"/>
  <c r="C161" i="1" a="1"/>
  <c r="C161" i="1" s="1"/>
  <c r="E161" i="1" a="1"/>
  <c r="E161" i="1" s="1"/>
  <c r="J161" i="1" a="1"/>
  <c r="J161" i="1" s="1"/>
  <c r="H161" i="1" a="1"/>
  <c r="H161" i="1" s="1"/>
  <c r="I161" i="1" a="1"/>
  <c r="I161" i="1" s="1"/>
  <c r="J144" i="1" a="1"/>
  <c r="J144" i="1" s="1"/>
  <c r="E144" i="1" a="1"/>
  <c r="E144" i="1" s="1"/>
  <c r="F144" i="1" a="1"/>
  <c r="F144" i="1" s="1"/>
  <c r="I144" i="1" a="1"/>
  <c r="I144" i="1" s="1"/>
  <c r="C144" i="1" a="1"/>
  <c r="C144" i="1" s="1"/>
  <c r="G144" i="1" a="1"/>
  <c r="G144" i="1" s="1"/>
  <c r="H144" i="1" s="1" a="1"/>
  <c r="H144" i="1" s="1"/>
  <c r="F103" i="1" a="1"/>
  <c r="F103" i="1" s="1"/>
  <c r="G103" i="1" a="1"/>
  <c r="G103" i="1" s="1"/>
  <c r="I103" i="1" a="1"/>
  <c r="I103" i="1" s="1"/>
  <c r="C103" i="1" a="1"/>
  <c r="C103" i="1" s="1"/>
  <c r="E103" i="1" a="1"/>
  <c r="E103" i="1" s="1"/>
  <c r="H103" i="1" a="1"/>
  <c r="H103" i="1" s="1"/>
  <c r="J103" i="1" a="1"/>
  <c r="J103" i="1" s="1"/>
  <c r="D103" i="1" a="1"/>
  <c r="D103" i="1" s="1"/>
  <c r="E9" i="1" a="1"/>
  <c r="E9" i="1" s="1"/>
  <c r="G9" i="1" a="1"/>
  <c r="G9" i="1" s="1"/>
  <c r="I9" i="1" a="1"/>
  <c r="I9" i="1" s="1"/>
  <c r="F9" i="1" a="1"/>
  <c r="F9" i="1" s="1"/>
  <c r="H9" i="1" a="1"/>
  <c r="H9" i="1" s="1"/>
  <c r="J9" i="1" a="1"/>
  <c r="J9" i="1" s="1"/>
  <c r="D9" i="1" a="1"/>
  <c r="D9" i="1" s="1"/>
  <c r="H22" i="1" a="1"/>
  <c r="H22" i="1" s="1"/>
  <c r="J22" i="1" a="1"/>
  <c r="J22" i="1" s="1"/>
  <c r="D22" i="1" a="1"/>
  <c r="D22" i="1" s="1"/>
  <c r="F22" i="1" a="1"/>
  <c r="F22" i="1" s="1"/>
  <c r="E22" i="1" a="1"/>
  <c r="E22" i="1" s="1"/>
  <c r="G22" i="1" a="1"/>
  <c r="G22" i="1" s="1"/>
  <c r="I22" i="1" a="1"/>
  <c r="I22" i="1" s="1"/>
  <c r="D23" i="1" a="1"/>
  <c r="D23" i="1" s="1"/>
  <c r="F23" i="1" a="1"/>
  <c r="F23" i="1" s="1"/>
  <c r="E23" i="1" a="1"/>
  <c r="E23" i="1" s="1"/>
  <c r="I23" i="1" a="1"/>
  <c r="I23" i="1" s="1"/>
  <c r="J23" i="1" a="1"/>
  <c r="J23" i="1" s="1"/>
  <c r="G23" i="1" a="1"/>
  <c r="G23" i="1" s="1"/>
  <c r="H23" i="1" a="1"/>
  <c r="H23" i="1" s="1"/>
  <c r="G20" i="1" a="1"/>
  <c r="G20" i="1" s="1"/>
  <c r="I20" i="1" a="1"/>
  <c r="I20" i="1" s="1"/>
  <c r="E20" i="1" a="1"/>
  <c r="E20" i="1" s="1"/>
  <c r="F20" i="1" a="1"/>
  <c r="F20" i="1" s="1"/>
  <c r="H20" i="1" a="1"/>
  <c r="H20" i="1" s="1"/>
  <c r="J20" i="1" a="1"/>
  <c r="J20" i="1" s="1"/>
  <c r="D20" i="1" a="1"/>
  <c r="D20" i="1" s="1"/>
  <c r="F41" i="1" a="1"/>
  <c r="F41" i="1" s="1"/>
  <c r="E41" i="1" a="1"/>
  <c r="E41" i="1" s="1"/>
  <c r="D41" i="1" a="1"/>
  <c r="D41" i="1" s="1"/>
  <c r="J41" i="1" a="1"/>
  <c r="J41" i="1" s="1"/>
  <c r="I41" i="1" a="1"/>
  <c r="I41" i="1" s="1"/>
  <c r="H41" i="1" a="1"/>
  <c r="H41" i="1" s="1"/>
  <c r="G41" i="1" a="1"/>
  <c r="G41" i="1" s="1"/>
  <c r="F73" i="1" a="1"/>
  <c r="F73" i="1" s="1"/>
  <c r="E73" i="1" a="1"/>
  <c r="E73" i="1" s="1"/>
  <c r="D73" i="1" a="1"/>
  <c r="D73" i="1" s="1"/>
  <c r="C73" i="1" a="1"/>
  <c r="C73" i="1" s="1"/>
  <c r="J73" i="1" a="1"/>
  <c r="J73" i="1" s="1"/>
  <c r="I73" i="1" a="1"/>
  <c r="I73" i="1" s="1"/>
  <c r="H73" i="1" a="1"/>
  <c r="H73" i="1" s="1"/>
  <c r="G73" i="1" a="1"/>
  <c r="G73" i="1" s="1"/>
  <c r="F89" i="1" a="1"/>
  <c r="F89" i="1" s="1"/>
  <c r="E89" i="1" a="1"/>
  <c r="E89" i="1" s="1"/>
  <c r="D89" i="1" a="1"/>
  <c r="D89" i="1" s="1"/>
  <c r="C89" i="1" a="1"/>
  <c r="C89" i="1" s="1"/>
  <c r="J89" i="1" a="1"/>
  <c r="J89" i="1" s="1"/>
  <c r="I89" i="1" a="1"/>
  <c r="I89" i="1" s="1"/>
  <c r="H89" i="1" a="1"/>
  <c r="H89" i="1" s="1"/>
  <c r="G89" i="1" a="1"/>
  <c r="G89" i="1" s="1"/>
  <c r="J26" i="1" a="1"/>
  <c r="J26" i="1" s="1"/>
  <c r="D26" i="1" a="1"/>
  <c r="D26" i="1" s="1"/>
  <c r="G26" i="1" a="1"/>
  <c r="G26" i="1" s="1"/>
  <c r="F26" i="1" a="1"/>
  <c r="F26" i="1" s="1"/>
  <c r="E26" i="1" a="1"/>
  <c r="E26" i="1" s="1"/>
  <c r="I26" i="1" a="1"/>
  <c r="I26" i="1" s="1"/>
  <c r="H26" i="1" a="1"/>
  <c r="H26" i="1" s="1"/>
  <c r="G42" i="1" a="1"/>
  <c r="G42" i="1" s="1"/>
  <c r="F42" i="1" a="1"/>
  <c r="F42" i="1" s="1"/>
  <c r="E42" i="1" a="1"/>
  <c r="E42" i="1" s="1"/>
  <c r="D42" i="1" a="1"/>
  <c r="D42" i="1" s="1"/>
  <c r="J42" i="1" a="1"/>
  <c r="J42" i="1" s="1"/>
  <c r="I42" i="1" a="1"/>
  <c r="I42" i="1" s="1"/>
  <c r="H42" i="1" a="1"/>
  <c r="H42" i="1" s="1"/>
  <c r="G58" i="1" a="1"/>
  <c r="G58" i="1" s="1"/>
  <c r="F58" i="1" a="1"/>
  <c r="F58" i="1" s="1"/>
  <c r="E58" i="1" a="1"/>
  <c r="E58" i="1" s="1"/>
  <c r="C58" i="1" s="1" a="1"/>
  <c r="C58" i="1" s="1"/>
  <c r="D58" i="1" a="1"/>
  <c r="D58" i="1" s="1"/>
  <c r="J58" i="1" a="1"/>
  <c r="J58" i="1" s="1"/>
  <c r="I58" i="1" a="1"/>
  <c r="I58" i="1" s="1"/>
  <c r="H58" i="1" a="1"/>
  <c r="H58" i="1" s="1"/>
  <c r="G74" i="1" a="1"/>
  <c r="G74" i="1" s="1"/>
  <c r="F74" i="1" a="1"/>
  <c r="F74" i="1" s="1"/>
  <c r="E74" i="1" a="1"/>
  <c r="E74" i="1" s="1"/>
  <c r="C74" i="1" s="1" a="1"/>
  <c r="C74" i="1" s="1"/>
  <c r="D74" i="1" a="1"/>
  <c r="D74" i="1" s="1"/>
  <c r="J74" i="1" a="1"/>
  <c r="J74" i="1" s="1"/>
  <c r="I74" i="1" a="1"/>
  <c r="I74" i="1" s="1"/>
  <c r="H74" i="1" a="1"/>
  <c r="H74" i="1" s="1"/>
  <c r="G90" i="1" a="1"/>
  <c r="G90" i="1" s="1"/>
  <c r="F90" i="1" a="1"/>
  <c r="F90" i="1" s="1"/>
  <c r="E90" i="1" a="1"/>
  <c r="E90" i="1" s="1"/>
  <c r="C90" i="1" s="1" a="1"/>
  <c r="C90" i="1" s="1"/>
  <c r="D90" i="1" a="1"/>
  <c r="D90" i="1" s="1"/>
  <c r="J90" i="1" a="1"/>
  <c r="J90" i="1" s="1"/>
  <c r="I90" i="1" a="1"/>
  <c r="I90" i="1" s="1"/>
  <c r="H90" i="1" a="1"/>
  <c r="H90" i="1" s="1"/>
  <c r="E31" i="1" a="1"/>
  <c r="E31" i="1" s="1"/>
  <c r="F31" i="1" a="1"/>
  <c r="F31" i="1" s="1"/>
  <c r="D31" i="1" a="1"/>
  <c r="D31" i="1" s="1"/>
  <c r="I31" i="1" a="1"/>
  <c r="I31" i="1" s="1"/>
  <c r="J31" i="1" a="1"/>
  <c r="J31" i="1" s="1"/>
  <c r="G31" i="1" a="1"/>
  <c r="G31" i="1" s="1"/>
  <c r="H31" i="1" a="1"/>
  <c r="H31" i="1" s="1"/>
  <c r="E47" i="1" a="1"/>
  <c r="E47" i="1" s="1"/>
  <c r="F47" i="1" a="1"/>
  <c r="F47" i="1" s="1"/>
  <c r="D47" i="1" a="1"/>
  <c r="D47" i="1" s="1"/>
  <c r="I47" i="1" a="1"/>
  <c r="I47" i="1" s="1"/>
  <c r="J47" i="1" a="1"/>
  <c r="J47" i="1" s="1"/>
  <c r="G47" i="1" a="1"/>
  <c r="G47" i="1" s="1"/>
  <c r="H47" i="1" a="1"/>
  <c r="H47" i="1" s="1"/>
  <c r="E13" i="1" a="1"/>
  <c r="E13" i="1" s="1"/>
  <c r="G13" i="1" a="1"/>
  <c r="G13" i="1" s="1"/>
  <c r="I13" i="1" a="1"/>
  <c r="I13" i="1" s="1"/>
  <c r="H13" i="1" a="1"/>
  <c r="H13" i="1" s="1"/>
  <c r="J13" i="1" a="1"/>
  <c r="J13" i="1" s="1"/>
  <c r="D13" i="1" a="1"/>
  <c r="D13" i="1" s="1"/>
  <c r="F13" i="1" a="1"/>
  <c r="F13" i="1" s="1"/>
  <c r="H10" i="1" a="1"/>
  <c r="H10" i="1" s="1"/>
  <c r="J10" i="1" a="1"/>
  <c r="J10" i="1" s="1"/>
  <c r="D10" i="1" a="1"/>
  <c r="D10" i="1" s="1"/>
  <c r="F10" i="1" a="1"/>
  <c r="F10" i="1" s="1"/>
  <c r="E10" i="1" a="1"/>
  <c r="E10" i="1" s="1"/>
  <c r="G10" i="1" a="1"/>
  <c r="G10" i="1" s="1"/>
  <c r="I10" i="1" a="1"/>
  <c r="I10" i="1" s="1"/>
  <c r="D11" i="1" a="1"/>
  <c r="D11" i="1" s="1"/>
  <c r="F11" i="1" a="1"/>
  <c r="F11" i="1" s="1"/>
  <c r="H11" i="1" a="1"/>
  <c r="H11" i="1" s="1"/>
  <c r="J11" i="1" a="1"/>
  <c r="J11" i="1" s="1"/>
  <c r="E11" i="1" a="1"/>
  <c r="E11" i="1" s="1"/>
  <c r="G11" i="1" a="1"/>
  <c r="G11" i="1" s="1"/>
  <c r="I11" i="1" a="1"/>
  <c r="I11" i="1" s="1"/>
  <c r="G8" i="1" a="1"/>
  <c r="G8" i="1" s="1"/>
  <c r="I8" i="1" a="1"/>
  <c r="I8" i="1" s="1"/>
  <c r="E8" i="1" a="1"/>
  <c r="E8" i="1" s="1"/>
  <c r="F8" i="1" a="1"/>
  <c r="F8" i="1" s="1"/>
  <c r="H8" i="1" a="1"/>
  <c r="H8" i="1" s="1"/>
  <c r="J8" i="1" a="1"/>
  <c r="J8" i="1" s="1"/>
  <c r="D8" i="1" a="1"/>
  <c r="D8" i="1" s="1"/>
  <c r="F29" i="1" a="1"/>
  <c r="F29" i="1" s="1"/>
  <c r="E29" i="1" a="1"/>
  <c r="E29" i="1" s="1"/>
  <c r="D29" i="1" a="1"/>
  <c r="D29" i="1" s="1"/>
  <c r="J29" i="1" a="1"/>
  <c r="J29" i="1" s="1"/>
  <c r="I29" i="1" a="1"/>
  <c r="I29" i="1" s="1"/>
  <c r="H29" i="1" a="1"/>
  <c r="H29" i="1" s="1"/>
  <c r="G29" i="1" a="1"/>
  <c r="G29" i="1" s="1"/>
  <c r="F45" i="1" a="1"/>
  <c r="F45" i="1" s="1"/>
  <c r="E45" i="1" a="1"/>
  <c r="E45" i="1" s="1"/>
  <c r="D45" i="1" a="1"/>
  <c r="D45" i="1" s="1"/>
  <c r="J45" i="1" a="1"/>
  <c r="J45" i="1" s="1"/>
  <c r="I45" i="1" a="1"/>
  <c r="I45" i="1" s="1"/>
  <c r="H45" i="1" a="1"/>
  <c r="H45" i="1" s="1"/>
  <c r="G45" i="1" a="1"/>
  <c r="G45" i="1" s="1"/>
  <c r="F61" i="1" a="1"/>
  <c r="F61" i="1" s="1"/>
  <c r="E61" i="1" a="1"/>
  <c r="E61" i="1" s="1"/>
  <c r="D61" i="1" a="1"/>
  <c r="D61" i="1" s="1"/>
  <c r="C61" i="1" a="1"/>
  <c r="C61" i="1" s="1"/>
  <c r="J61" i="1" a="1"/>
  <c r="J61" i="1" s="1"/>
  <c r="I61" i="1" a="1"/>
  <c r="I61" i="1" s="1"/>
  <c r="H61" i="1" a="1"/>
  <c r="H61" i="1" s="1"/>
  <c r="G61" i="1" a="1"/>
  <c r="G61" i="1" s="1"/>
  <c r="F77" i="1" a="1"/>
  <c r="F77" i="1" s="1"/>
  <c r="E77" i="1" a="1"/>
  <c r="E77" i="1" s="1"/>
  <c r="D77" i="1" a="1"/>
  <c r="D77" i="1" s="1"/>
  <c r="C77" i="1" a="1"/>
  <c r="C77" i="1" s="1"/>
  <c r="J77" i="1" a="1"/>
  <c r="J77" i="1" s="1"/>
  <c r="I77" i="1" a="1"/>
  <c r="I77" i="1" s="1"/>
  <c r="H77" i="1" a="1"/>
  <c r="H77" i="1" s="1"/>
  <c r="G77" i="1" a="1"/>
  <c r="G77" i="1" s="1"/>
  <c r="F93" i="1" a="1"/>
  <c r="F93" i="1" s="1"/>
  <c r="E93" i="1" a="1"/>
  <c r="E93" i="1" s="1"/>
  <c r="D93" i="1" a="1"/>
  <c r="D93" i="1" s="1"/>
  <c r="C93" i="1" a="1"/>
  <c r="C93" i="1" s="1"/>
  <c r="J93" i="1" a="1"/>
  <c r="J93" i="1" s="1"/>
  <c r="I93" i="1" a="1"/>
  <c r="I93" i="1" s="1"/>
  <c r="H93" i="1" a="1"/>
  <c r="H93" i="1" s="1"/>
  <c r="G93" i="1" a="1"/>
  <c r="G93" i="1" s="1"/>
  <c r="G30" i="1" a="1"/>
  <c r="G30" i="1" s="1"/>
  <c r="F30" i="1" a="1"/>
  <c r="F30" i="1" s="1"/>
  <c r="E30" i="1" a="1"/>
  <c r="E30" i="1" s="1"/>
  <c r="D30" i="1" a="1"/>
  <c r="D30" i="1" s="1"/>
  <c r="J30" i="1" a="1"/>
  <c r="J30" i="1" s="1"/>
  <c r="I30" i="1" a="1"/>
  <c r="I30" i="1" s="1"/>
  <c r="H30" i="1" a="1"/>
  <c r="H30" i="1" s="1"/>
  <c r="G46" i="1" a="1"/>
  <c r="G46" i="1" s="1"/>
  <c r="F46" i="1" a="1"/>
  <c r="F46" i="1" s="1"/>
  <c r="E46" i="1" a="1"/>
  <c r="E46" i="1" s="1"/>
  <c r="D46" i="1" a="1"/>
  <c r="D46" i="1" s="1"/>
  <c r="J46" i="1" a="1"/>
  <c r="J46" i="1" s="1"/>
  <c r="I46" i="1" a="1"/>
  <c r="I46" i="1" s="1"/>
  <c r="H46" i="1" a="1"/>
  <c r="H46" i="1" s="1"/>
  <c r="G62" i="1" a="1"/>
  <c r="G62" i="1" s="1"/>
  <c r="F62" i="1" a="1"/>
  <c r="F62" i="1" s="1"/>
  <c r="E62" i="1" a="1"/>
  <c r="E62" i="1" s="1"/>
  <c r="C62" i="1" s="1" a="1"/>
  <c r="C62" i="1" s="1"/>
  <c r="D62" i="1" a="1"/>
  <c r="D62" i="1" s="1"/>
  <c r="J62" i="1" a="1"/>
  <c r="J62" i="1" s="1"/>
  <c r="I62" i="1" a="1"/>
  <c r="I62" i="1" s="1"/>
  <c r="H62" i="1" a="1"/>
  <c r="H62" i="1" s="1"/>
  <c r="G78" i="1" a="1"/>
  <c r="G78" i="1" s="1"/>
  <c r="F78" i="1" a="1"/>
  <c r="F78" i="1" s="1"/>
  <c r="E78" i="1" a="1"/>
  <c r="E78" i="1" s="1"/>
  <c r="C78" i="1" s="1" a="1"/>
  <c r="C78" i="1" s="1"/>
  <c r="D78" i="1" a="1"/>
  <c r="D78" i="1" s="1"/>
  <c r="J78" i="1" a="1"/>
  <c r="J78" i="1" s="1"/>
  <c r="I78" i="1" a="1"/>
  <c r="I78" i="1" s="1"/>
  <c r="H78" i="1" a="1"/>
  <c r="H78" i="1" s="1"/>
  <c r="G94" i="1" a="1"/>
  <c r="G94" i="1" s="1"/>
  <c r="F94" i="1" a="1"/>
  <c r="F94" i="1" s="1"/>
  <c r="E94" i="1" a="1"/>
  <c r="E94" i="1" s="1"/>
  <c r="C94" i="1" s="1" a="1"/>
  <c r="C94" i="1" s="1"/>
  <c r="D94" i="1" a="1"/>
  <c r="D94" i="1" s="1"/>
  <c r="J94" i="1" a="1"/>
  <c r="J94" i="1" s="1"/>
  <c r="I94" i="1" a="1"/>
  <c r="I94" i="1" s="1"/>
  <c r="H94" i="1" a="1"/>
  <c r="H94" i="1" s="1"/>
  <c r="E35" i="1" a="1"/>
  <c r="E35" i="1" s="1"/>
  <c r="F35" i="1" a="1"/>
  <c r="F35" i="1" s="1"/>
  <c r="D35" i="1" a="1"/>
  <c r="D35" i="1" s="1"/>
  <c r="I35" i="1" a="1"/>
  <c r="I35" i="1" s="1"/>
  <c r="J35" i="1" a="1"/>
  <c r="J35" i="1" s="1"/>
  <c r="G35" i="1" a="1"/>
  <c r="G35" i="1" s="1"/>
  <c r="H35" i="1" a="1"/>
  <c r="H35" i="1" s="1"/>
  <c r="E51" i="1" a="1"/>
  <c r="E51" i="1" s="1"/>
  <c r="F51" i="1" a="1"/>
  <c r="F51" i="1" s="1"/>
  <c r="D51" i="1" a="1"/>
  <c r="D51" i="1" s="1"/>
  <c r="I51" i="1" a="1"/>
  <c r="I51" i="1" s="1"/>
  <c r="J51" i="1" a="1"/>
  <c r="J51" i="1" s="1"/>
  <c r="G51" i="1" a="1"/>
  <c r="G51" i="1" s="1"/>
  <c r="H51" i="1" a="1"/>
  <c r="H51" i="1" s="1"/>
  <c r="E67" i="1" a="1"/>
  <c r="E67" i="1" s="1"/>
  <c r="F67" i="1" a="1"/>
  <c r="F67" i="1" s="1"/>
  <c r="C67" i="1" a="1"/>
  <c r="C67" i="1" s="1"/>
  <c r="D67" i="1" a="1"/>
  <c r="D67" i="1" s="1"/>
  <c r="I67" i="1" a="1"/>
  <c r="I67" i="1" s="1"/>
  <c r="J67" i="1" a="1"/>
  <c r="J67" i="1" s="1"/>
  <c r="G67" i="1" a="1"/>
  <c r="G67" i="1" s="1"/>
  <c r="H67" i="1" a="1"/>
  <c r="H67" i="1" s="1"/>
  <c r="E83" i="1" a="1"/>
  <c r="E83" i="1" s="1"/>
  <c r="F83" i="1" a="1"/>
  <c r="F83" i="1" s="1"/>
  <c r="C83" i="1" a="1"/>
  <c r="C83" i="1" s="1"/>
  <c r="D83" i="1" a="1"/>
  <c r="D83" i="1" s="1"/>
  <c r="I83" i="1" a="1"/>
  <c r="I83" i="1" s="1"/>
  <c r="J83" i="1" a="1"/>
  <c r="J83" i="1" s="1"/>
  <c r="G83" i="1" a="1"/>
  <c r="G83" i="1" s="1"/>
  <c r="H83" i="1" a="1"/>
  <c r="H83" i="1" s="1"/>
  <c r="E99" i="1" a="1"/>
  <c r="E99" i="1" s="1"/>
  <c r="F99" i="1" a="1"/>
  <c r="F99" i="1" s="1"/>
  <c r="C99" i="1" a="1"/>
  <c r="C99" i="1" s="1"/>
  <c r="D99" i="1" a="1"/>
  <c r="D99" i="1" s="1"/>
  <c r="I99" i="1" a="1"/>
  <c r="I99" i="1" s="1"/>
  <c r="J99" i="1" a="1"/>
  <c r="J99" i="1" s="1"/>
  <c r="G99" i="1" a="1"/>
  <c r="G99" i="1" s="1"/>
  <c r="H99" i="1" a="1"/>
  <c r="H99" i="1" s="1"/>
  <c r="H36" i="1" a="1"/>
  <c r="H36" i="1" s="1"/>
  <c r="E36" i="1" a="1"/>
  <c r="E36" i="1" s="1"/>
  <c r="F36" i="1" a="1"/>
  <c r="F36" i="1" s="1"/>
  <c r="D36" i="1" a="1"/>
  <c r="D36" i="1" s="1"/>
  <c r="I36" i="1" a="1"/>
  <c r="I36" i="1" s="1"/>
  <c r="J36" i="1" a="1"/>
  <c r="J36" i="1" s="1"/>
  <c r="G36" i="1" a="1"/>
  <c r="G36" i="1" s="1"/>
  <c r="H52" i="1" a="1"/>
  <c r="H52" i="1" s="1"/>
  <c r="E52" i="1" a="1"/>
  <c r="E52" i="1" s="1"/>
  <c r="F52" i="1" a="1"/>
  <c r="F52" i="1" s="1"/>
  <c r="C52" i="1" a="1"/>
  <c r="C52" i="1" s="1"/>
  <c r="D52" i="1" a="1"/>
  <c r="D52" i="1" s="1"/>
  <c r="I52" i="1" a="1"/>
  <c r="I52" i="1" s="1"/>
  <c r="J52" i="1" a="1"/>
  <c r="J52" i="1" s="1"/>
  <c r="G52" i="1" a="1"/>
  <c r="G52" i="1" s="1"/>
  <c r="H68" i="1" a="1"/>
  <c r="H68" i="1" s="1"/>
  <c r="E68" i="1" a="1"/>
  <c r="E68" i="1" s="1"/>
  <c r="F68" i="1" a="1"/>
  <c r="F68" i="1" s="1"/>
  <c r="C68" i="1" a="1"/>
  <c r="C68" i="1" s="1"/>
  <c r="D68" i="1" a="1"/>
  <c r="D68" i="1" s="1"/>
  <c r="I68" i="1" a="1"/>
  <c r="I68" i="1" s="1"/>
  <c r="J68" i="1" a="1"/>
  <c r="J68" i="1" s="1"/>
  <c r="G68" i="1" a="1"/>
  <c r="G68" i="1" s="1"/>
  <c r="H84" i="1" a="1"/>
  <c r="H84" i="1" s="1"/>
  <c r="E84" i="1" a="1"/>
  <c r="E84" i="1" s="1"/>
  <c r="F84" i="1" a="1"/>
  <c r="F84" i="1" s="1"/>
  <c r="C84" i="1" a="1"/>
  <c r="C84" i="1" s="1"/>
  <c r="D84" i="1" a="1"/>
  <c r="D84" i="1" s="1"/>
  <c r="I84" i="1" a="1"/>
  <c r="I84" i="1" s="1"/>
  <c r="J84" i="1" a="1"/>
  <c r="J84" i="1" s="1"/>
  <c r="G84" i="1" a="1"/>
  <c r="G84" i="1" s="1"/>
  <c r="H100" i="1" a="1"/>
  <c r="H100" i="1" s="1"/>
  <c r="E100" i="1" a="1"/>
  <c r="E100" i="1" s="1"/>
  <c r="F100" i="1" a="1"/>
  <c r="F100" i="1" s="1"/>
  <c r="J100" i="1" a="1"/>
  <c r="J100" i="1" s="1"/>
  <c r="C100" i="1" a="1"/>
  <c r="C100" i="1" s="1"/>
  <c r="I100" i="1" a="1"/>
  <c r="I100" i="1" s="1"/>
  <c r="D100" i="1" a="1"/>
  <c r="D100" i="1" s="1"/>
  <c r="G100" i="1" a="1"/>
  <c r="G100" i="1" s="1"/>
  <c r="D112" i="1" a="1"/>
  <c r="D112" i="1" s="1"/>
  <c r="E112" i="1" a="1"/>
  <c r="E112" i="1" s="1"/>
  <c r="J112" i="1" a="1"/>
  <c r="J112" i="1" s="1"/>
  <c r="C112" i="1" a="1"/>
  <c r="C112" i="1" s="1"/>
  <c r="I112" i="1" a="1"/>
  <c r="I112" i="1" s="1"/>
  <c r="F112" i="1" a="1"/>
  <c r="F112" i="1" s="1"/>
  <c r="G112" i="1" a="1"/>
  <c r="G112" i="1" s="1"/>
  <c r="H112" i="1" s="1" a="1"/>
  <c r="H112" i="1" s="1"/>
  <c r="D128" i="1" a="1"/>
  <c r="D128" i="1" s="1"/>
  <c r="E128" i="1" a="1"/>
  <c r="E128" i="1" s="1"/>
  <c r="J128" i="1" a="1"/>
  <c r="J128" i="1" s="1"/>
  <c r="C128" i="1" a="1"/>
  <c r="C128" i="1" s="1"/>
  <c r="I128" i="1" a="1"/>
  <c r="I128" i="1" s="1"/>
  <c r="F128" i="1" a="1"/>
  <c r="F128" i="1" s="1"/>
  <c r="G128" i="1" a="1"/>
  <c r="G128" i="1" s="1"/>
  <c r="H128" i="1" s="1" a="1"/>
  <c r="H128" i="1" s="1"/>
  <c r="F146" i="1" a="1"/>
  <c r="F146" i="1" s="1"/>
  <c r="I146" i="1" a="1"/>
  <c r="I146" i="1" s="1"/>
  <c r="C146" i="1" a="1"/>
  <c r="C146" i="1" s="1"/>
  <c r="G146" i="1" a="1"/>
  <c r="G146" i="1" s="1"/>
  <c r="H146" i="1" s="1" a="1"/>
  <c r="H146" i="1" s="1"/>
  <c r="J146" i="1" a="1"/>
  <c r="J146" i="1" s="1"/>
  <c r="E146" i="1" a="1"/>
  <c r="E146" i="1" s="1"/>
  <c r="F162" i="1" a="1"/>
  <c r="F162" i="1" s="1"/>
  <c r="I162" i="1" a="1"/>
  <c r="I162" i="1" s="1"/>
  <c r="C162" i="1" a="1"/>
  <c r="C162" i="1" s="1"/>
  <c r="G162" i="1" a="1"/>
  <c r="G162" i="1" s="1"/>
  <c r="H162" i="1" s="1" a="1"/>
  <c r="H162" i="1" s="1"/>
  <c r="J162" i="1" a="1"/>
  <c r="J162" i="1" s="1"/>
  <c r="E162" i="1" a="1"/>
  <c r="E162" i="1" s="1"/>
  <c r="F178" i="1" a="1"/>
  <c r="F178" i="1" s="1"/>
  <c r="I178" i="1" a="1"/>
  <c r="I178" i="1" s="1"/>
  <c r="C178" i="1" a="1"/>
  <c r="C178" i="1" s="1"/>
  <c r="G178" i="1" a="1"/>
  <c r="G178" i="1" s="1"/>
  <c r="J178" i="1" a="1"/>
  <c r="J178" i="1" s="1"/>
  <c r="E178" i="1" a="1"/>
  <c r="E178" i="1" s="1"/>
  <c r="H178" i="1" a="1"/>
  <c r="H178" i="1" s="1"/>
  <c r="F105" i="1" a="1"/>
  <c r="F105" i="1" s="1"/>
  <c r="D105" i="1" a="1"/>
  <c r="D105" i="1" s="1"/>
  <c r="G105" i="1" a="1"/>
  <c r="G105" i="1" s="1"/>
  <c r="I105" i="1" a="1"/>
  <c r="I105" i="1" s="1"/>
  <c r="C105" i="1" a="1"/>
  <c r="C105" i="1" s="1"/>
  <c r="E105" i="1" a="1"/>
  <c r="E105" i="1" s="1"/>
  <c r="J105" i="1" a="1"/>
  <c r="J105" i="1" s="1"/>
  <c r="H105" i="1" a="1"/>
  <c r="H105" i="1" s="1"/>
  <c r="E121" i="1" a="1"/>
  <c r="E121" i="1" s="1"/>
  <c r="C121" i="1" a="1"/>
  <c r="C121" i="1" s="1"/>
  <c r="F121" i="1" a="1"/>
  <c r="F121" i="1" s="1"/>
  <c r="I121" i="1" a="1"/>
  <c r="I121" i="1" s="1"/>
  <c r="D121" i="1" a="1"/>
  <c r="D121" i="1" s="1"/>
  <c r="G121" i="1" a="1"/>
  <c r="G121" i="1" s="1"/>
  <c r="H121" i="1" s="1" a="1"/>
  <c r="H121" i="1" s="1"/>
  <c r="J121" i="1" a="1"/>
  <c r="J121" i="1" s="1"/>
  <c r="J137" i="1" a="1"/>
  <c r="J137" i="1" s="1"/>
  <c r="H137" i="1" a="1"/>
  <c r="H137" i="1" s="1"/>
  <c r="I137" i="1" a="1"/>
  <c r="I137" i="1" s="1"/>
  <c r="F137" i="1" a="1"/>
  <c r="F137" i="1" s="1"/>
  <c r="G137" i="1" a="1"/>
  <c r="G137" i="1" s="1"/>
  <c r="C137" i="1" a="1"/>
  <c r="C137" i="1" s="1"/>
  <c r="E137" i="1" a="1"/>
  <c r="E137" i="1" s="1"/>
  <c r="J153" i="1" a="1"/>
  <c r="J153" i="1" s="1"/>
  <c r="I153" i="1" a="1"/>
  <c r="I153" i="1" s="1"/>
  <c r="F153" i="1" a="1"/>
  <c r="F153" i="1" s="1"/>
  <c r="G153" i="1" a="1"/>
  <c r="G153" i="1" s="1"/>
  <c r="H153" i="1" s="1" a="1"/>
  <c r="H153" i="1" s="1"/>
  <c r="C153" i="1" a="1"/>
  <c r="C153" i="1" s="1"/>
  <c r="E153" i="1" a="1"/>
  <c r="E153" i="1" s="1"/>
  <c r="J169" i="1" a="1"/>
  <c r="J169" i="1" s="1"/>
  <c r="I169" i="1" a="1"/>
  <c r="I169" i="1" s="1"/>
  <c r="F169" i="1" a="1"/>
  <c r="F169" i="1" s="1"/>
  <c r="G169" i="1" a="1"/>
  <c r="G169" i="1" s="1"/>
  <c r="H169" i="1" s="1" a="1"/>
  <c r="H169" i="1" s="1"/>
  <c r="C169" i="1" a="1"/>
  <c r="C169" i="1" s="1"/>
  <c r="E169" i="1" a="1"/>
  <c r="E169" i="1" s="1"/>
  <c r="J185" i="1" a="1"/>
  <c r="J185" i="1" s="1"/>
  <c r="H185" i="1" a="1"/>
  <c r="H185" i="1" s="1"/>
  <c r="I185" i="1" a="1"/>
  <c r="I185" i="1" s="1"/>
  <c r="F185" i="1" a="1"/>
  <c r="F185" i="1" s="1"/>
  <c r="G185" i="1" a="1"/>
  <c r="G185" i="1" s="1"/>
  <c r="C185" i="1" a="1"/>
  <c r="C185" i="1" s="1"/>
  <c r="E185" i="1" a="1"/>
  <c r="E185" i="1" s="1"/>
  <c r="C122" i="1" a="1"/>
  <c r="C122" i="1" s="1"/>
  <c r="F122" i="1" a="1"/>
  <c r="F122" i="1" s="1"/>
  <c r="I122" i="1" a="1"/>
  <c r="I122" i="1" s="1"/>
  <c r="D122" i="1" a="1"/>
  <c r="D122" i="1" s="1"/>
  <c r="G122" i="1" a="1"/>
  <c r="G122" i="1" s="1"/>
  <c r="J122" i="1" a="1"/>
  <c r="J122" i="1" s="1"/>
  <c r="E122" i="1" a="1"/>
  <c r="E122" i="1" s="1"/>
  <c r="H122" i="1" a="1"/>
  <c r="H122" i="1" s="1"/>
  <c r="F136" i="1" a="1"/>
  <c r="F136" i="1" s="1"/>
  <c r="I136" i="1" a="1"/>
  <c r="I136" i="1" s="1"/>
  <c r="C136" i="1" a="1"/>
  <c r="C136" i="1" s="1"/>
  <c r="G136" i="1" a="1"/>
  <c r="G136" i="1" s="1"/>
  <c r="J136" i="1" a="1"/>
  <c r="J136" i="1" s="1"/>
  <c r="E136" i="1" a="1"/>
  <c r="E136" i="1" s="1"/>
  <c r="H136" i="1" a="1"/>
  <c r="H136" i="1" s="1"/>
  <c r="F152" i="1" a="1"/>
  <c r="F152" i="1" s="1"/>
  <c r="I152" i="1" a="1"/>
  <c r="I152" i="1" s="1"/>
  <c r="C152" i="1" a="1"/>
  <c r="C152" i="1" s="1"/>
  <c r="G152" i="1" a="1"/>
  <c r="G152" i="1" s="1"/>
  <c r="H152" i="1" s="1" a="1"/>
  <c r="H152" i="1" s="1"/>
  <c r="J152" i="1" a="1"/>
  <c r="J152" i="1" s="1"/>
  <c r="E152" i="1" a="1"/>
  <c r="E152" i="1" s="1"/>
  <c r="F168" i="1" a="1"/>
  <c r="F168" i="1" s="1"/>
  <c r="I168" i="1" a="1"/>
  <c r="I168" i="1" s="1"/>
  <c r="C168" i="1" a="1"/>
  <c r="C168" i="1" s="1"/>
  <c r="G168" i="1" a="1"/>
  <c r="G168" i="1" s="1"/>
  <c r="H168" i="1" s="1" a="1"/>
  <c r="H168" i="1" s="1"/>
  <c r="J168" i="1" a="1"/>
  <c r="J168" i="1" s="1"/>
  <c r="E168" i="1" a="1"/>
  <c r="E168" i="1" s="1"/>
  <c r="F184" i="1" a="1"/>
  <c r="F184" i="1" s="1"/>
  <c r="I184" i="1" a="1"/>
  <c r="I184" i="1" s="1"/>
  <c r="C184" i="1" a="1"/>
  <c r="C184" i="1" s="1"/>
  <c r="G184" i="1" a="1"/>
  <c r="G184" i="1" s="1"/>
  <c r="J184" i="1" a="1"/>
  <c r="J184" i="1" s="1"/>
  <c r="E184" i="1" a="1"/>
  <c r="E184" i="1" s="1"/>
  <c r="H184" i="1" a="1"/>
  <c r="H184" i="1" s="1"/>
  <c r="F111" i="1" a="1"/>
  <c r="F111" i="1" s="1"/>
  <c r="G111" i="1" a="1"/>
  <c r="G111" i="1" s="1"/>
  <c r="D111" i="1" a="1"/>
  <c r="D111" i="1" s="1"/>
  <c r="E111" i="1" a="1"/>
  <c r="E111" i="1" s="1"/>
  <c r="J111" i="1" a="1"/>
  <c r="J111" i="1" s="1"/>
  <c r="C111" i="1" a="1"/>
  <c r="C111" i="1" s="1"/>
  <c r="H111" i="1" a="1"/>
  <c r="H111" i="1" s="1"/>
  <c r="I111" i="1" a="1"/>
  <c r="I111" i="1" s="1"/>
  <c r="F127" i="1" a="1"/>
  <c r="F127" i="1" s="1"/>
  <c r="G127" i="1" a="1"/>
  <c r="G127" i="1" s="1"/>
  <c r="D127" i="1" a="1"/>
  <c r="D127" i="1" s="1"/>
  <c r="E127" i="1" a="1"/>
  <c r="E127" i="1" s="1"/>
  <c r="J127" i="1" a="1"/>
  <c r="J127" i="1" s="1"/>
  <c r="C127" i="1" a="1"/>
  <c r="C127" i="1" s="1"/>
  <c r="H127" i="1" a="1"/>
  <c r="H127" i="1" s="1"/>
  <c r="I127" i="1" a="1"/>
  <c r="I127" i="1" s="1"/>
  <c r="E143" i="1" a="1"/>
  <c r="E143" i="1" s="1"/>
  <c r="F143" i="1" a="1"/>
  <c r="F143" i="1" s="1"/>
  <c r="C143" i="1" a="1"/>
  <c r="C143" i="1" s="1"/>
  <c r="I143" i="1" a="1"/>
  <c r="I143" i="1" s="1"/>
  <c r="J143" i="1" a="1"/>
  <c r="J143" i="1" s="1"/>
  <c r="G143" i="1" a="1"/>
  <c r="G143" i="1" s="1"/>
  <c r="H143" i="1" a="1"/>
  <c r="H143" i="1" s="1"/>
  <c r="E159" i="1" a="1"/>
  <c r="E159" i="1" s="1"/>
  <c r="F159" i="1" a="1"/>
  <c r="F159" i="1" s="1"/>
  <c r="C159" i="1" a="1"/>
  <c r="C159" i="1" s="1"/>
  <c r="I159" i="1" a="1"/>
  <c r="I159" i="1" s="1"/>
  <c r="J159" i="1" a="1"/>
  <c r="J159" i="1" s="1"/>
  <c r="G159" i="1" a="1"/>
  <c r="G159" i="1" s="1"/>
  <c r="H159" i="1" a="1"/>
  <c r="H159" i="1" s="1"/>
  <c r="E175" i="1" a="1"/>
  <c r="E175" i="1" s="1"/>
  <c r="F175" i="1" a="1"/>
  <c r="F175" i="1" s="1"/>
  <c r="C175" i="1" a="1"/>
  <c r="C175" i="1" s="1"/>
  <c r="I175" i="1" a="1"/>
  <c r="I175" i="1" s="1"/>
  <c r="J175" i="1" a="1"/>
  <c r="J175" i="1" s="1"/>
  <c r="G175" i="1" a="1"/>
  <c r="G175" i="1" s="1"/>
  <c r="H175" i="1" s="1" a="1"/>
  <c r="H175" i="1" s="1"/>
  <c r="G190" i="1" a="1"/>
  <c r="G190" i="1" s="1"/>
  <c r="H190" i="1" s="1" a="1"/>
  <c r="H190" i="1" s="1"/>
  <c r="J190" i="1" a="1"/>
  <c r="J190" i="1" s="1"/>
  <c r="E190" i="1" a="1"/>
  <c r="E190" i="1" s="1"/>
  <c r="F190" i="1" a="1"/>
  <c r="F190" i="1" s="1"/>
  <c r="I190" i="1" a="1"/>
  <c r="I190" i="1" s="1"/>
  <c r="C190" i="1" a="1"/>
  <c r="C190" i="1" s="1"/>
  <c r="G206" i="1" a="1"/>
  <c r="G206" i="1" s="1"/>
  <c r="J206" i="1" a="1"/>
  <c r="J206" i="1" s="1"/>
  <c r="E206" i="1" a="1"/>
  <c r="E206" i="1" s="1"/>
  <c r="H206" i="1" a="1"/>
  <c r="H206" i="1" s="1"/>
  <c r="F206" i="1" a="1"/>
  <c r="F206" i="1" s="1"/>
  <c r="I206" i="1" a="1"/>
  <c r="I206" i="1" s="1"/>
  <c r="C206" i="1" a="1"/>
  <c r="C206" i="1" s="1"/>
  <c r="G222" i="1" a="1"/>
  <c r="G222" i="1" s="1"/>
  <c r="J222" i="1" a="1"/>
  <c r="J222" i="1" s="1"/>
  <c r="E222" i="1" a="1"/>
  <c r="E222" i="1" s="1"/>
  <c r="H222" i="1" a="1"/>
  <c r="H222" i="1" s="1"/>
  <c r="F222" i="1" a="1"/>
  <c r="F222" i="1" s="1"/>
  <c r="I222" i="1" a="1"/>
  <c r="I222" i="1" s="1"/>
  <c r="C222" i="1" a="1"/>
  <c r="C222" i="1" s="1"/>
  <c r="G238" i="1" a="1"/>
  <c r="G238" i="1" s="1"/>
  <c r="H238" i="1" s="1" a="1"/>
  <c r="H238" i="1" s="1"/>
  <c r="J238" i="1" a="1"/>
  <c r="J238" i="1" s="1"/>
  <c r="E238" i="1" a="1"/>
  <c r="E238" i="1" s="1"/>
  <c r="F238" i="1" a="1"/>
  <c r="F238" i="1" s="1"/>
  <c r="I238" i="1" a="1"/>
  <c r="I238" i="1" s="1"/>
  <c r="C238" i="1" a="1"/>
  <c r="C238" i="1" s="1"/>
  <c r="G254" i="1" a="1"/>
  <c r="G254" i="1" s="1"/>
  <c r="H254" i="1" s="1" a="1"/>
  <c r="H254" i="1" s="1"/>
  <c r="J254" i="1" a="1"/>
  <c r="J254" i="1" s="1"/>
  <c r="E254" i="1" a="1"/>
  <c r="E254" i="1" s="1"/>
  <c r="F254" i="1" a="1"/>
  <c r="F254" i="1" s="1"/>
  <c r="I254" i="1" a="1"/>
  <c r="I254" i="1" s="1"/>
  <c r="C254" i="1" a="1"/>
  <c r="C254" i="1" s="1"/>
  <c r="G270" i="1" a="1"/>
  <c r="G270" i="1" s="1"/>
  <c r="J270" i="1" a="1"/>
  <c r="J270" i="1" s="1"/>
  <c r="E270" i="1" a="1"/>
  <c r="E270" i="1" s="1"/>
  <c r="H270" i="1" a="1"/>
  <c r="H270" i="1" s="1"/>
  <c r="F270" i="1" a="1"/>
  <c r="F270" i="1" s="1"/>
  <c r="I270" i="1" a="1"/>
  <c r="I270" i="1" s="1"/>
  <c r="C270" i="1" a="1"/>
  <c r="C270" i="1" s="1"/>
  <c r="E193" i="1" a="1"/>
  <c r="E193" i="1" s="1"/>
  <c r="F193" i="1" a="1"/>
  <c r="F193" i="1" s="1"/>
  <c r="C193" i="1" a="1"/>
  <c r="C193" i="1" s="1"/>
  <c r="I193" i="1" a="1"/>
  <c r="I193" i="1" s="1"/>
  <c r="J193" i="1" a="1"/>
  <c r="J193" i="1" s="1"/>
  <c r="G193" i="1" a="1"/>
  <c r="G193" i="1" s="1"/>
  <c r="H193" i="1" s="1" a="1"/>
  <c r="H193" i="1" s="1"/>
  <c r="H209" i="1" a="1"/>
  <c r="H209" i="1" s="1"/>
  <c r="E209" i="1" a="1"/>
  <c r="E209" i="1" s="1"/>
  <c r="F209" i="1" a="1"/>
  <c r="F209" i="1" s="1"/>
  <c r="C209" i="1" a="1"/>
  <c r="C209" i="1" s="1"/>
  <c r="I209" i="1" a="1"/>
  <c r="I209" i="1" s="1"/>
  <c r="J209" i="1" a="1"/>
  <c r="J209" i="1" s="1"/>
  <c r="G209" i="1" a="1"/>
  <c r="G209" i="1" s="1"/>
  <c r="H225" i="1" a="1"/>
  <c r="H225" i="1" s="1"/>
  <c r="E225" i="1" a="1"/>
  <c r="E225" i="1" s="1"/>
  <c r="F225" i="1" a="1"/>
  <c r="F225" i="1" s="1"/>
  <c r="C225" i="1" a="1"/>
  <c r="C225" i="1" s="1"/>
  <c r="I225" i="1" a="1"/>
  <c r="I225" i="1" s="1"/>
  <c r="J225" i="1" a="1"/>
  <c r="J225" i="1" s="1"/>
  <c r="G225" i="1" a="1"/>
  <c r="G225" i="1" s="1"/>
  <c r="E241" i="1" a="1"/>
  <c r="E241" i="1" s="1"/>
  <c r="F241" i="1" a="1"/>
  <c r="F241" i="1" s="1"/>
  <c r="C241" i="1" a="1"/>
  <c r="C241" i="1" s="1"/>
  <c r="I241" i="1" a="1"/>
  <c r="I241" i="1" s="1"/>
  <c r="J241" i="1" a="1"/>
  <c r="J241" i="1" s="1"/>
  <c r="G241" i="1" a="1"/>
  <c r="G241" i="1" s="1"/>
  <c r="H241" i="1" s="1" a="1"/>
  <c r="H241" i="1" s="1"/>
  <c r="E257" i="1" a="1"/>
  <c r="E257" i="1" s="1"/>
  <c r="F257" i="1" a="1"/>
  <c r="F257" i="1" s="1"/>
  <c r="C257" i="1" a="1"/>
  <c r="C257" i="1" s="1"/>
  <c r="I257" i="1" a="1"/>
  <c r="I257" i="1" s="1"/>
  <c r="J257" i="1" a="1"/>
  <c r="J257" i="1" s="1"/>
  <c r="G257" i="1" a="1"/>
  <c r="G257" i="1" s="1"/>
  <c r="H257" i="1" s="1" a="1"/>
  <c r="H257" i="1" s="1"/>
  <c r="H273" i="1" a="1"/>
  <c r="H273" i="1" s="1"/>
  <c r="E273" i="1" a="1"/>
  <c r="E273" i="1" s="1"/>
  <c r="F273" i="1" a="1"/>
  <c r="F273" i="1" s="1"/>
  <c r="C273" i="1" a="1"/>
  <c r="C273" i="1" s="1"/>
  <c r="I273" i="1" a="1"/>
  <c r="I273" i="1" s="1"/>
  <c r="J273" i="1" a="1"/>
  <c r="J273" i="1" s="1"/>
  <c r="G273" i="1" a="1"/>
  <c r="G273" i="1" s="1"/>
  <c r="C200" i="1" a="1"/>
  <c r="C200" i="1" s="1"/>
  <c r="G200" i="1" a="1"/>
  <c r="G200" i="1" s="1"/>
  <c r="H200" i="1" s="1" a="1"/>
  <c r="H200" i="1" s="1"/>
  <c r="J200" i="1" a="1"/>
  <c r="J200" i="1" s="1"/>
  <c r="E200" i="1" a="1"/>
  <c r="E200" i="1" s="1"/>
  <c r="F200" i="1" a="1"/>
  <c r="F200" i="1" s="1"/>
  <c r="I200" i="1" a="1"/>
  <c r="I200" i="1" s="1"/>
  <c r="C216" i="1" a="1"/>
  <c r="C216" i="1" s="1"/>
  <c r="G216" i="1" a="1"/>
  <c r="G216" i="1" s="1"/>
  <c r="H216" i="1" s="1" a="1"/>
  <c r="H216" i="1" s="1"/>
  <c r="J216" i="1" a="1"/>
  <c r="J216" i="1" s="1"/>
  <c r="E216" i="1" a="1"/>
  <c r="E216" i="1" s="1"/>
  <c r="F216" i="1" a="1"/>
  <c r="F216" i="1" s="1"/>
  <c r="I216" i="1" a="1"/>
  <c r="I216" i="1" s="1"/>
  <c r="C232" i="1" a="1"/>
  <c r="C232" i="1" s="1"/>
  <c r="G232" i="1" a="1"/>
  <c r="G232" i="1" s="1"/>
  <c r="J232" i="1" a="1"/>
  <c r="J232" i="1" s="1"/>
  <c r="E232" i="1" a="1"/>
  <c r="E232" i="1" s="1"/>
  <c r="H232" i="1" a="1"/>
  <c r="H232" i="1" s="1"/>
  <c r="F232" i="1" a="1"/>
  <c r="F232" i="1" s="1"/>
  <c r="I232" i="1" a="1"/>
  <c r="I232" i="1" s="1"/>
  <c r="C248" i="1" a="1"/>
  <c r="C248" i="1" s="1"/>
  <c r="G248" i="1" a="1"/>
  <c r="G248" i="1" s="1"/>
  <c r="J248" i="1" a="1"/>
  <c r="J248" i="1" s="1"/>
  <c r="E248" i="1" a="1"/>
  <c r="E248" i="1" s="1"/>
  <c r="H248" i="1" a="1"/>
  <c r="H248" i="1" s="1"/>
  <c r="F248" i="1" a="1"/>
  <c r="F248" i="1" s="1"/>
  <c r="I248" i="1" a="1"/>
  <c r="I248" i="1" s="1"/>
  <c r="C264" i="1" a="1"/>
  <c r="C264" i="1" s="1"/>
  <c r="G264" i="1" a="1"/>
  <c r="G264" i="1" s="1"/>
  <c r="H264" i="1" s="1" a="1"/>
  <c r="H264" i="1" s="1"/>
  <c r="J264" i="1" a="1"/>
  <c r="J264" i="1" s="1"/>
  <c r="E264" i="1" a="1"/>
  <c r="E264" i="1" s="1"/>
  <c r="F264" i="1" a="1"/>
  <c r="F264" i="1" s="1"/>
  <c r="I264" i="1" a="1"/>
  <c r="I264" i="1" s="1"/>
  <c r="F280" i="1" a="1"/>
  <c r="F280" i="1" s="1"/>
  <c r="J280" i="1" a="1"/>
  <c r="J280" i="1" s="1"/>
  <c r="G280" i="1" a="1"/>
  <c r="G280" i="1" s="1"/>
  <c r="H280" i="1" s="1" a="1"/>
  <c r="H280" i="1" s="1"/>
  <c r="E280" i="1" a="1"/>
  <c r="E280" i="1" s="1"/>
  <c r="C280" i="1" a="1"/>
  <c r="C280" i="1" s="1"/>
  <c r="I280" i="1" a="1"/>
  <c r="I280" i="1" s="1"/>
  <c r="E203" i="1" a="1"/>
  <c r="E203" i="1" s="1"/>
  <c r="J203" i="1" a="1"/>
  <c r="J203" i="1" s="1"/>
  <c r="H203" i="1" a="1"/>
  <c r="H203" i="1" s="1"/>
  <c r="I203" i="1" a="1"/>
  <c r="I203" i="1" s="1"/>
  <c r="F203" i="1" a="1"/>
  <c r="F203" i="1" s="1"/>
  <c r="G203" i="1" a="1"/>
  <c r="G203" i="1" s="1"/>
  <c r="C203" i="1" a="1"/>
  <c r="C203" i="1" s="1"/>
  <c r="E219" i="1" a="1"/>
  <c r="E219" i="1" s="1"/>
  <c r="J219" i="1" a="1"/>
  <c r="J219" i="1" s="1"/>
  <c r="I219" i="1" a="1"/>
  <c r="I219" i="1" s="1"/>
  <c r="F219" i="1" a="1"/>
  <c r="F219" i="1" s="1"/>
  <c r="G219" i="1" a="1"/>
  <c r="G219" i="1" s="1"/>
  <c r="H219" i="1" s="1" a="1"/>
  <c r="H219" i="1" s="1"/>
  <c r="C219" i="1" a="1"/>
  <c r="C219" i="1" s="1"/>
  <c r="E235" i="1" a="1"/>
  <c r="E235" i="1" s="1"/>
  <c r="J235" i="1" a="1"/>
  <c r="J235" i="1" s="1"/>
  <c r="I235" i="1" a="1"/>
  <c r="I235" i="1" s="1"/>
  <c r="F235" i="1" a="1"/>
  <c r="F235" i="1" s="1"/>
  <c r="G235" i="1" a="1"/>
  <c r="G235" i="1" s="1"/>
  <c r="H235" i="1" s="1" a="1"/>
  <c r="H235" i="1" s="1"/>
  <c r="C235" i="1" a="1"/>
  <c r="C235" i="1" s="1"/>
  <c r="E251" i="1" a="1"/>
  <c r="E251" i="1" s="1"/>
  <c r="J251" i="1" a="1"/>
  <c r="J251" i="1" s="1"/>
  <c r="H251" i="1" a="1"/>
  <c r="H251" i="1" s="1"/>
  <c r="I251" i="1" a="1"/>
  <c r="I251" i="1" s="1"/>
  <c r="F251" i="1" a="1"/>
  <c r="F251" i="1" s="1"/>
  <c r="G251" i="1" a="1"/>
  <c r="G251" i="1" s="1"/>
  <c r="C251" i="1" a="1"/>
  <c r="C251" i="1" s="1"/>
  <c r="E267" i="1" a="1"/>
  <c r="E267" i="1" s="1"/>
  <c r="J267" i="1" a="1"/>
  <c r="J267" i="1" s="1"/>
  <c r="H267" i="1" a="1"/>
  <c r="H267" i="1" s="1"/>
  <c r="I267" i="1" a="1"/>
  <c r="I267" i="1" s="1"/>
  <c r="F267" i="1" a="1"/>
  <c r="F267" i="1" s="1"/>
  <c r="G267" i="1" a="1"/>
  <c r="G267" i="1" s="1"/>
  <c r="C267" i="1" a="1"/>
  <c r="C267" i="1" s="1"/>
  <c r="I282" i="1" a="1"/>
  <c r="I282" i="1" s="1"/>
  <c r="G282" i="1" a="1"/>
  <c r="G282" i="1" s="1"/>
  <c r="E282" i="1" a="1"/>
  <c r="E282" i="1" s="1"/>
  <c r="H282" i="1" a="1"/>
  <c r="H282" i="1" s="1"/>
  <c r="F282" i="1" a="1"/>
  <c r="F282" i="1" s="1"/>
  <c r="C282" i="1" a="1"/>
  <c r="C282" i="1" s="1"/>
  <c r="J282" i="1" a="1"/>
  <c r="J282" i="1" s="1"/>
  <c r="I298" i="1" a="1"/>
  <c r="I298" i="1" s="1"/>
  <c r="G298" i="1" a="1"/>
  <c r="G298" i="1" s="1"/>
  <c r="H298" i="1" s="1" a="1"/>
  <c r="H298" i="1" s="1"/>
  <c r="E298" i="1" a="1"/>
  <c r="E298" i="1" s="1"/>
  <c r="F298" i="1" a="1"/>
  <c r="F298" i="1" s="1"/>
  <c r="C298" i="1" a="1"/>
  <c r="C298" i="1" s="1"/>
  <c r="J298" i="1" a="1"/>
  <c r="J298" i="1" s="1"/>
  <c r="I314" i="1" a="1"/>
  <c r="I314" i="1" s="1"/>
  <c r="G314" i="1" a="1"/>
  <c r="G314" i="1" s="1"/>
  <c r="H314" i="1" s="1" a="1"/>
  <c r="H314" i="1" s="1"/>
  <c r="E314" i="1" a="1"/>
  <c r="E314" i="1" s="1"/>
  <c r="F314" i="1" a="1"/>
  <c r="F314" i="1" s="1"/>
  <c r="C314" i="1" a="1"/>
  <c r="C314" i="1" s="1"/>
  <c r="J314" i="1" a="1"/>
  <c r="J314" i="1" s="1"/>
  <c r="F285" i="1" a="1"/>
  <c r="F285" i="1" s="1"/>
  <c r="G285" i="1" a="1"/>
  <c r="G285" i="1" s="1"/>
  <c r="C285" i="1" a="1"/>
  <c r="C285" i="1" s="1"/>
  <c r="E285" i="1" a="1"/>
  <c r="E285" i="1" s="1"/>
  <c r="J285" i="1" a="1"/>
  <c r="J285" i="1" s="1"/>
  <c r="H285" i="1" a="1"/>
  <c r="H285" i="1" s="1"/>
  <c r="I285" i="1" a="1"/>
  <c r="I285" i="1" s="1"/>
  <c r="F301" i="1" a="1"/>
  <c r="F301" i="1" s="1"/>
  <c r="C301" i="1" a="1"/>
  <c r="C301" i="1" s="1"/>
  <c r="J301" i="1" a="1"/>
  <c r="J301" i="1" s="1"/>
  <c r="G301" i="1" a="1"/>
  <c r="G301" i="1" s="1"/>
  <c r="H301" i="1" s="1" a="1"/>
  <c r="H301" i="1" s="1"/>
  <c r="E301" i="1" a="1"/>
  <c r="E301" i="1" s="1"/>
  <c r="I301" i="1" a="1"/>
  <c r="I301" i="1" s="1"/>
  <c r="F317" i="1" a="1"/>
  <c r="F317" i="1" s="1"/>
  <c r="C317" i="1" a="1"/>
  <c r="C317" i="1" s="1"/>
  <c r="J317" i="1" a="1"/>
  <c r="J317" i="1" s="1"/>
  <c r="G317" i="1" a="1"/>
  <c r="G317" i="1" s="1"/>
  <c r="H317" i="1" s="1" a="1"/>
  <c r="H317" i="1" s="1"/>
  <c r="E317" i="1" a="1"/>
  <c r="E317" i="1" s="1"/>
  <c r="I317" i="1" a="1"/>
  <c r="I317" i="1" s="1"/>
  <c r="F292" i="1" a="1"/>
  <c r="F292" i="1" s="1"/>
  <c r="C292" i="1" a="1"/>
  <c r="C292" i="1" s="1"/>
  <c r="J292" i="1" a="1"/>
  <c r="J292" i="1" s="1"/>
  <c r="E292" i="1" a="1"/>
  <c r="E292" i="1" s="1"/>
  <c r="I292" i="1" a="1"/>
  <c r="I292" i="1" s="1"/>
  <c r="G292" i="1" a="1"/>
  <c r="G292" i="1" s="1"/>
  <c r="H292" i="1" s="1" a="1"/>
  <c r="H292" i="1" s="1"/>
  <c r="F308" i="1" a="1"/>
  <c r="F308" i="1" s="1"/>
  <c r="C308" i="1" a="1"/>
  <c r="C308" i="1" s="1"/>
  <c r="J308" i="1" a="1"/>
  <c r="J308" i="1" s="1"/>
  <c r="H308" i="1" a="1"/>
  <c r="H308" i="1" s="1"/>
  <c r="E308" i="1" a="1"/>
  <c r="E308" i="1" s="1"/>
  <c r="I308" i="1" a="1"/>
  <c r="I308" i="1" s="1"/>
  <c r="G308" i="1" a="1"/>
  <c r="G308" i="1" s="1"/>
  <c r="E283" i="1" a="1"/>
  <c r="E283" i="1" s="1"/>
  <c r="F283" i="1" a="1"/>
  <c r="F283" i="1" s="1"/>
  <c r="C283" i="1" a="1"/>
  <c r="C283" i="1" s="1"/>
  <c r="I283" i="1" a="1"/>
  <c r="I283" i="1" s="1"/>
  <c r="J283" i="1" a="1"/>
  <c r="J283" i="1" s="1"/>
  <c r="G283" i="1" a="1"/>
  <c r="G283" i="1" s="1"/>
  <c r="H283" i="1" s="1" a="1"/>
  <c r="H283" i="1" s="1"/>
  <c r="G299" i="1" a="1"/>
  <c r="G299" i="1" s="1"/>
  <c r="H299" i="1" s="1" a="1"/>
  <c r="H299" i="1" s="1"/>
  <c r="F299" i="1" a="1"/>
  <c r="F299" i="1" s="1"/>
  <c r="I299" i="1" a="1"/>
  <c r="I299" i="1" s="1"/>
  <c r="C299" i="1" a="1"/>
  <c r="C299" i="1" s="1"/>
  <c r="E299" i="1" a="1"/>
  <c r="E299" i="1" s="1"/>
  <c r="J299" i="1" a="1"/>
  <c r="J299" i="1" s="1"/>
  <c r="G315" i="1" a="1"/>
  <c r="G315" i="1" s="1"/>
  <c r="E315" i="1" a="1"/>
  <c r="E315" i="1" s="1"/>
  <c r="I315" i="1" a="1"/>
  <c r="I315" i="1" s="1"/>
  <c r="F315" i="1" a="1"/>
  <c r="F315" i="1" s="1"/>
  <c r="C315" i="1" a="1"/>
  <c r="C315" i="1" s="1"/>
  <c r="J315" i="1" a="1"/>
  <c r="J315" i="1" s="1"/>
  <c r="H315" i="1" a="1"/>
  <c r="H315" i="1" s="1"/>
  <c r="E331" i="1" a="1"/>
  <c r="E331" i="1" s="1"/>
  <c r="J331" i="1" a="1"/>
  <c r="J331" i="1" s="1"/>
  <c r="H331" i="1" a="1"/>
  <c r="H331" i="1" s="1"/>
  <c r="I331" i="1" a="1"/>
  <c r="I331" i="1" s="1"/>
  <c r="F331" i="1" a="1"/>
  <c r="F331" i="1" s="1"/>
  <c r="G331" i="1" a="1"/>
  <c r="G331" i="1" s="1"/>
  <c r="C331" i="1" a="1"/>
  <c r="C331" i="1" s="1"/>
  <c r="J330" i="1" a="1"/>
  <c r="J330" i="1" s="1"/>
  <c r="E330" i="1" a="1"/>
  <c r="E330" i="1" s="1"/>
  <c r="F330" i="1" a="1"/>
  <c r="F330" i="1" s="1"/>
  <c r="I330" i="1" a="1"/>
  <c r="I330" i="1" s="1"/>
  <c r="C330" i="1" a="1"/>
  <c r="C330" i="1" s="1"/>
  <c r="G330" i="1" a="1"/>
  <c r="G330" i="1" s="1"/>
  <c r="H330" i="1" s="1" a="1"/>
  <c r="H330" i="1" s="1"/>
  <c r="G348" i="1" a="1"/>
  <c r="G348" i="1" s="1"/>
  <c r="H348" i="1" s="1" a="1"/>
  <c r="H348" i="1" s="1"/>
  <c r="J348" i="1" a="1"/>
  <c r="J348" i="1" s="1"/>
  <c r="E348" i="1" a="1"/>
  <c r="E348" i="1" s="1"/>
  <c r="F348" i="1" a="1"/>
  <c r="F348" i="1" s="1"/>
  <c r="C348" i="1" a="1"/>
  <c r="C348" i="1" s="1"/>
  <c r="I348" i="1" a="1"/>
  <c r="I348" i="1" s="1"/>
  <c r="F333" i="1" a="1"/>
  <c r="F333" i="1" s="1"/>
  <c r="C333" i="1" a="1"/>
  <c r="C333" i="1" s="1"/>
  <c r="I333" i="1" a="1"/>
  <c r="I333" i="1" s="1"/>
  <c r="J333" i="1" a="1"/>
  <c r="J333" i="1" s="1"/>
  <c r="G333" i="1" a="1"/>
  <c r="G333" i="1" s="1"/>
  <c r="H333" i="1" a="1"/>
  <c r="H333" i="1" s="1"/>
  <c r="E333" i="1" a="1"/>
  <c r="E333" i="1" s="1"/>
  <c r="E360" i="1" a="1"/>
  <c r="E360" i="1" s="1"/>
  <c r="J360" i="1" a="1"/>
  <c r="J360" i="1" s="1"/>
  <c r="H360" i="1" a="1"/>
  <c r="H360" i="1" s="1"/>
  <c r="I360" i="1" a="1"/>
  <c r="I360" i="1" s="1"/>
  <c r="F360" i="1" a="1"/>
  <c r="F360" i="1" s="1"/>
  <c r="G360" i="1" a="1"/>
  <c r="G360" i="1" s="1"/>
  <c r="C360" i="1" a="1"/>
  <c r="C360" i="1" s="1"/>
  <c r="F332" i="1" a="1"/>
  <c r="F332" i="1" s="1"/>
  <c r="I332" i="1" a="1"/>
  <c r="I332" i="1" s="1"/>
  <c r="C332" i="1" a="1"/>
  <c r="C332" i="1" s="1"/>
  <c r="G332" i="1" a="1"/>
  <c r="G332" i="1" s="1"/>
  <c r="H332" i="1" s="1" a="1"/>
  <c r="H332" i="1" s="1"/>
  <c r="J332" i="1" a="1"/>
  <c r="J332" i="1" s="1"/>
  <c r="E332" i="1" a="1"/>
  <c r="E332" i="1" s="1"/>
  <c r="J375" i="1" a="1"/>
  <c r="J375" i="1" s="1"/>
  <c r="E375" i="1" a="1"/>
  <c r="E375" i="1" s="1"/>
  <c r="F375" i="1" a="1"/>
  <c r="F375" i="1" s="1"/>
  <c r="I375" i="1" a="1"/>
  <c r="I375" i="1" s="1"/>
  <c r="C375" i="1" a="1"/>
  <c r="C375" i="1" s="1"/>
  <c r="G375" i="1" a="1"/>
  <c r="G375" i="1" s="1"/>
  <c r="H375" i="1" s="1" a="1"/>
  <c r="H375" i="1" s="1"/>
  <c r="F355" i="1" a="1"/>
  <c r="F355" i="1" s="1"/>
  <c r="C355" i="1" a="1"/>
  <c r="C355" i="1" s="1"/>
  <c r="J355" i="1" a="1"/>
  <c r="J355" i="1" s="1"/>
  <c r="I355" i="1" a="1"/>
  <c r="I355" i="1" s="1"/>
  <c r="E355" i="1" a="1"/>
  <c r="E355" i="1" s="1"/>
  <c r="G355" i="1" a="1"/>
  <c r="G355" i="1" s="1"/>
  <c r="H355" i="1" s="1" a="1"/>
  <c r="H355" i="1" s="1"/>
  <c r="F377" i="1" a="1"/>
  <c r="F377" i="1" s="1"/>
  <c r="I377" i="1" a="1"/>
  <c r="I377" i="1" s="1"/>
  <c r="C377" i="1" a="1"/>
  <c r="C377" i="1" s="1"/>
  <c r="G377" i="1" a="1"/>
  <c r="G377" i="1" s="1"/>
  <c r="H377" i="1" s="1" a="1"/>
  <c r="H377" i="1" s="1"/>
  <c r="J377" i="1" a="1"/>
  <c r="J377" i="1" s="1"/>
  <c r="E377" i="1" a="1"/>
  <c r="E377" i="1" s="1"/>
  <c r="F346" i="1" a="1"/>
  <c r="F346" i="1" s="1"/>
  <c r="C346" i="1" a="1"/>
  <c r="C346" i="1" s="1"/>
  <c r="J346" i="1" a="1"/>
  <c r="J346" i="1" s="1"/>
  <c r="I346" i="1" a="1"/>
  <c r="I346" i="1" s="1"/>
  <c r="H346" i="1" a="1"/>
  <c r="H346" i="1" s="1"/>
  <c r="G346" i="1" a="1"/>
  <c r="G346" i="1" s="1"/>
  <c r="E346" i="1" a="1"/>
  <c r="E346" i="1" s="1"/>
  <c r="F362" i="1" a="1"/>
  <c r="F362" i="1" s="1"/>
  <c r="C362" i="1" a="1"/>
  <c r="C362" i="1" s="1"/>
  <c r="I362" i="1" a="1"/>
  <c r="I362" i="1" s="1"/>
  <c r="J362" i="1" a="1"/>
  <c r="J362" i="1" s="1"/>
  <c r="G362" i="1" a="1"/>
  <c r="G362" i="1" s="1"/>
  <c r="H362" i="1" a="1"/>
  <c r="H362" i="1" s="1"/>
  <c r="E362" i="1" a="1"/>
  <c r="E362" i="1" s="1"/>
  <c r="E434" i="1" a="1"/>
  <c r="E434" i="1" s="1"/>
  <c r="F434" i="1" a="1"/>
  <c r="F434" i="1" s="1"/>
  <c r="I434" i="1" a="1"/>
  <c r="I434" i="1" s="1"/>
  <c r="C434" i="1" a="1"/>
  <c r="C434" i="1" s="1"/>
  <c r="G434" i="1" a="1"/>
  <c r="G434" i="1" s="1"/>
  <c r="H434" i="1" s="1" a="1"/>
  <c r="H434" i="1" s="1"/>
  <c r="J434" i="1" a="1"/>
  <c r="J434" i="1" s="1"/>
  <c r="E353" i="1" a="1"/>
  <c r="E353" i="1" s="1"/>
  <c r="J353" i="1" a="1"/>
  <c r="J353" i="1" s="1"/>
  <c r="F353" i="1" a="1"/>
  <c r="F353" i="1" s="1"/>
  <c r="I353" i="1" a="1"/>
  <c r="I353" i="1" s="1"/>
  <c r="G353" i="1" a="1"/>
  <c r="G353" i="1" s="1"/>
  <c r="H353" i="1" s="1" a="1"/>
  <c r="H353" i="1" s="1"/>
  <c r="C353" i="1" a="1"/>
  <c r="C353" i="1" s="1"/>
  <c r="G369" i="1" a="1"/>
  <c r="G369" i="1" s="1"/>
  <c r="H369" i="1" s="1" a="1"/>
  <c r="H369" i="1" s="1"/>
  <c r="J369" i="1" a="1"/>
  <c r="J369" i="1" s="1"/>
  <c r="E369" i="1" a="1"/>
  <c r="E369" i="1" s="1"/>
  <c r="F369" i="1" a="1"/>
  <c r="F369" i="1" s="1"/>
  <c r="I369" i="1" a="1"/>
  <c r="I369" i="1" s="1"/>
  <c r="C369" i="1" a="1"/>
  <c r="C369" i="1" s="1"/>
  <c r="H372" i="1" a="1"/>
  <c r="H372" i="1" s="1"/>
  <c r="I372" i="1" a="1"/>
  <c r="I372" i="1" s="1"/>
  <c r="C372" i="1" a="1"/>
  <c r="C372" i="1" s="1"/>
  <c r="G372" i="1" a="1"/>
  <c r="G372" i="1" s="1"/>
  <c r="J372" i="1" a="1"/>
  <c r="J372" i="1" s="1"/>
  <c r="E372" i="1" a="1"/>
  <c r="E372" i="1" s="1"/>
  <c r="F372" i="1" a="1"/>
  <c r="F372" i="1" s="1"/>
  <c r="J388" i="1" a="1"/>
  <c r="J388" i="1" s="1"/>
  <c r="I388" i="1" a="1"/>
  <c r="I388" i="1" s="1"/>
  <c r="F388" i="1" a="1"/>
  <c r="F388" i="1" s="1"/>
  <c r="E388" i="1" a="1"/>
  <c r="E388" i="1" s="1"/>
  <c r="G388" i="1" a="1"/>
  <c r="G388" i="1" s="1"/>
  <c r="H388" i="1" s="1" a="1"/>
  <c r="H388" i="1" s="1"/>
  <c r="C388" i="1" a="1"/>
  <c r="C388" i="1" s="1"/>
  <c r="F430" i="1" a="1"/>
  <c r="F430" i="1" s="1"/>
  <c r="I430" i="1" a="1"/>
  <c r="I430" i="1" s="1"/>
  <c r="C430" i="1" a="1"/>
  <c r="C430" i="1" s="1"/>
  <c r="G430" i="1" a="1"/>
  <c r="G430" i="1" s="1"/>
  <c r="H430" i="1" s="1" a="1"/>
  <c r="H430" i="1" s="1"/>
  <c r="J430" i="1" a="1"/>
  <c r="J430" i="1" s="1"/>
  <c r="E430" i="1" a="1"/>
  <c r="E430" i="1" s="1"/>
  <c r="J391" i="1" a="1"/>
  <c r="J391" i="1" s="1"/>
  <c r="E391" i="1" a="1"/>
  <c r="E391" i="1" s="1"/>
  <c r="F391" i="1" a="1"/>
  <c r="F391" i="1" s="1"/>
  <c r="I391" i="1" a="1"/>
  <c r="I391" i="1" s="1"/>
  <c r="C391" i="1" a="1"/>
  <c r="C391" i="1" s="1"/>
  <c r="G391" i="1" a="1"/>
  <c r="G391" i="1" s="1"/>
  <c r="H391" i="1" s="1" a="1"/>
  <c r="H391" i="1" s="1"/>
  <c r="H402" i="1" a="1"/>
  <c r="H402" i="1" s="1"/>
  <c r="F402" i="1" a="1"/>
  <c r="F402" i="1" s="1"/>
  <c r="E402" i="1" a="1"/>
  <c r="E402" i="1" s="1"/>
  <c r="I402" i="1" a="1"/>
  <c r="I402" i="1" s="1"/>
  <c r="C402" i="1" a="1"/>
  <c r="C402" i="1" s="1"/>
  <c r="J402" i="1" a="1"/>
  <c r="J402" i="1" s="1"/>
  <c r="G402" i="1" a="1"/>
  <c r="G402" i="1" s="1"/>
  <c r="J374" i="1" a="1"/>
  <c r="J374" i="1" s="1"/>
  <c r="E374" i="1" a="1"/>
  <c r="E374" i="1" s="1"/>
  <c r="H374" i="1" a="1"/>
  <c r="H374" i="1" s="1"/>
  <c r="F374" i="1" a="1"/>
  <c r="F374" i="1" s="1"/>
  <c r="C374" i="1" a="1"/>
  <c r="C374" i="1" s="1"/>
  <c r="G374" i="1" a="1"/>
  <c r="G374" i="1" s="1"/>
  <c r="I374" i="1" a="1"/>
  <c r="I374" i="1" s="1"/>
  <c r="C390" i="1" a="1"/>
  <c r="C390" i="1" s="1"/>
  <c r="J390" i="1" a="1"/>
  <c r="J390" i="1" s="1"/>
  <c r="I390" i="1" a="1"/>
  <c r="I390" i="1" s="1"/>
  <c r="F390" i="1" a="1"/>
  <c r="F390" i="1" s="1"/>
  <c r="G390" i="1" a="1"/>
  <c r="G390" i="1" s="1"/>
  <c r="H390" i="1" s="1" a="1"/>
  <c r="H390" i="1" s="1"/>
  <c r="E390" i="1" a="1"/>
  <c r="E390" i="1" s="1"/>
  <c r="G422" i="1" a="1"/>
  <c r="G422" i="1" s="1"/>
  <c r="H422" i="1" s="1" a="1"/>
  <c r="H422" i="1" s="1"/>
  <c r="J422" i="1" a="1"/>
  <c r="J422" i="1" s="1"/>
  <c r="E422" i="1" a="1"/>
  <c r="E422" i="1" s="1"/>
  <c r="F422" i="1" a="1"/>
  <c r="F422" i="1" s="1"/>
  <c r="I422" i="1" a="1"/>
  <c r="I422" i="1" s="1"/>
  <c r="C422" i="1" a="1"/>
  <c r="C422" i="1" s="1"/>
  <c r="C405" i="1" a="1"/>
  <c r="C405" i="1" s="1"/>
  <c r="J405" i="1" a="1"/>
  <c r="J405" i="1" s="1"/>
  <c r="I405" i="1" a="1"/>
  <c r="I405" i="1" s="1"/>
  <c r="G405" i="1" a="1"/>
  <c r="G405" i="1" s="1"/>
  <c r="H405" i="1" a="1"/>
  <c r="H405" i="1" s="1"/>
  <c r="F405" i="1" a="1"/>
  <c r="F405" i="1" s="1"/>
  <c r="E405" i="1" a="1"/>
  <c r="E405" i="1" s="1"/>
  <c r="C421" i="1" a="1"/>
  <c r="C421" i="1" s="1"/>
  <c r="J421" i="1" a="1"/>
  <c r="J421" i="1" s="1"/>
  <c r="H421" i="1" a="1"/>
  <c r="H421" i="1" s="1"/>
  <c r="I421" i="1" a="1"/>
  <c r="I421" i="1" s="1"/>
  <c r="G421" i="1" a="1"/>
  <c r="G421" i="1" s="1"/>
  <c r="E421" i="1" a="1"/>
  <c r="E421" i="1" s="1"/>
  <c r="F421" i="1" a="1"/>
  <c r="F421" i="1" s="1"/>
  <c r="C437" i="1" a="1"/>
  <c r="C437" i="1" s="1"/>
  <c r="J437" i="1" a="1"/>
  <c r="J437" i="1" s="1"/>
  <c r="E437" i="1" a="1"/>
  <c r="E437" i="1" s="1"/>
  <c r="F437" i="1" a="1"/>
  <c r="F437" i="1" s="1"/>
  <c r="I437" i="1" a="1"/>
  <c r="I437" i="1" s="1"/>
  <c r="G437" i="1" a="1"/>
  <c r="G437" i="1" s="1"/>
  <c r="H437" i="1" s="1" a="1"/>
  <c r="H437" i="1" s="1"/>
  <c r="F408" i="1" a="1"/>
  <c r="F408" i="1" s="1"/>
  <c r="I408" i="1" a="1"/>
  <c r="I408" i="1" s="1"/>
  <c r="C408" i="1" a="1"/>
  <c r="C408" i="1" s="1"/>
  <c r="G408" i="1" a="1"/>
  <c r="G408" i="1" s="1"/>
  <c r="H408" i="1" s="1" a="1"/>
  <c r="H408" i="1" s="1"/>
  <c r="J408" i="1" a="1"/>
  <c r="J408" i="1" s="1"/>
  <c r="E408" i="1" a="1"/>
  <c r="E408" i="1" s="1"/>
  <c r="F424" i="1" a="1"/>
  <c r="F424" i="1" s="1"/>
  <c r="I424" i="1" a="1"/>
  <c r="I424" i="1" s="1"/>
  <c r="C424" i="1" a="1"/>
  <c r="C424" i="1" s="1"/>
  <c r="G424" i="1" a="1"/>
  <c r="G424" i="1" s="1"/>
  <c r="H424" i="1" s="1" a="1"/>
  <c r="H424" i="1" s="1"/>
  <c r="J424" i="1" a="1"/>
  <c r="J424" i="1" s="1"/>
  <c r="E424" i="1" a="1"/>
  <c r="E424" i="1" s="1"/>
  <c r="G448" i="1" a="1"/>
  <c r="G448" i="1" s="1"/>
  <c r="H448" i="1" a="1"/>
  <c r="H448" i="1" s="1"/>
  <c r="E448" i="1" a="1"/>
  <c r="E448" i="1" s="1"/>
  <c r="F448" i="1" a="1"/>
  <c r="F448" i="1" s="1"/>
  <c r="C448" i="1" a="1"/>
  <c r="C448" i="1" s="1"/>
  <c r="I448" i="1" a="1"/>
  <c r="I448" i="1" s="1"/>
  <c r="J448" i="1" a="1"/>
  <c r="J448" i="1" s="1"/>
  <c r="I415" i="1" a="1"/>
  <c r="I415" i="1" s="1"/>
  <c r="G415" i="1" a="1"/>
  <c r="G415" i="1" s="1"/>
  <c r="F415" i="1" a="1"/>
  <c r="F415" i="1" s="1"/>
  <c r="C415" i="1" a="1"/>
  <c r="C415" i="1" s="1"/>
  <c r="E415" i="1" a="1"/>
  <c r="E415" i="1" s="1"/>
  <c r="H415" i="1" a="1"/>
  <c r="H415" i="1" s="1"/>
  <c r="J415" i="1" a="1"/>
  <c r="J415" i="1" s="1"/>
  <c r="I431" i="1" a="1"/>
  <c r="I431" i="1" s="1"/>
  <c r="G431" i="1" a="1"/>
  <c r="G431" i="1" s="1"/>
  <c r="H431" i="1" s="1" a="1"/>
  <c r="H431" i="1" s="1"/>
  <c r="E431" i="1" a="1"/>
  <c r="E431" i="1" s="1"/>
  <c r="F431" i="1" a="1"/>
  <c r="F431" i="1" s="1"/>
  <c r="C431" i="1" a="1"/>
  <c r="C431" i="1" s="1"/>
  <c r="J431" i="1" a="1"/>
  <c r="J431" i="1" s="1"/>
  <c r="C443" i="1" a="1"/>
  <c r="C443" i="1" s="1"/>
  <c r="G443" i="1" a="1"/>
  <c r="G443" i="1" s="1"/>
  <c r="J443" i="1" a="1"/>
  <c r="J443" i="1" s="1"/>
  <c r="I443" i="1" a="1"/>
  <c r="I443" i="1" s="1"/>
  <c r="E443" i="1" a="1"/>
  <c r="E443" i="1" s="1"/>
  <c r="H443" i="1" a="1"/>
  <c r="H443" i="1" s="1"/>
  <c r="F443" i="1" a="1"/>
  <c r="F443" i="1" s="1"/>
  <c r="I467" i="1" a="1"/>
  <c r="I467" i="1" s="1"/>
  <c r="C467" i="1" a="1"/>
  <c r="C467" i="1" s="1"/>
  <c r="G467" i="1" a="1"/>
  <c r="G467" i="1" s="1"/>
  <c r="H467" i="1" s="1" a="1"/>
  <c r="H467" i="1" s="1"/>
  <c r="J467" i="1" a="1"/>
  <c r="J467" i="1" s="1"/>
  <c r="E467" i="1" a="1"/>
  <c r="E467" i="1" s="1"/>
  <c r="F467" i="1" a="1"/>
  <c r="F467" i="1" s="1"/>
  <c r="I450" i="1" a="1"/>
  <c r="I450" i="1" s="1"/>
  <c r="F450" i="1" a="1"/>
  <c r="F450" i="1" s="1"/>
  <c r="G450" i="1" a="1"/>
  <c r="G450" i="1" s="1"/>
  <c r="H450" i="1" s="1" a="1"/>
  <c r="H450" i="1" s="1"/>
  <c r="C450" i="1" a="1"/>
  <c r="C450" i="1" s="1"/>
  <c r="E450" i="1" a="1"/>
  <c r="E450" i="1" s="1"/>
  <c r="J450" i="1" a="1"/>
  <c r="J450" i="1" s="1"/>
  <c r="I441" i="1" a="1"/>
  <c r="I441" i="1" s="1"/>
  <c r="F441" i="1" a="1"/>
  <c r="F441" i="1" s="1"/>
  <c r="G441" i="1" a="1"/>
  <c r="G441" i="1" s="1"/>
  <c r="H441" i="1" a="1"/>
  <c r="H441" i="1" s="1"/>
  <c r="E441" i="1" a="1"/>
  <c r="E441" i="1" s="1"/>
  <c r="J441" i="1" a="1"/>
  <c r="J441" i="1" s="1"/>
  <c r="C441" i="1" a="1"/>
  <c r="C441" i="1" s="1"/>
  <c r="H456" i="1" a="1"/>
  <c r="H456" i="1" s="1"/>
  <c r="E456" i="1" a="1"/>
  <c r="E456" i="1" s="1"/>
  <c r="I456" i="1" a="1"/>
  <c r="I456" i="1" s="1"/>
  <c r="G456" i="1" a="1"/>
  <c r="G456" i="1" s="1"/>
  <c r="C456" i="1" a="1"/>
  <c r="C456" i="1" s="1"/>
  <c r="F456" i="1" a="1"/>
  <c r="F456" i="1" s="1"/>
  <c r="J456" i="1" a="1"/>
  <c r="J456" i="1" s="1"/>
  <c r="F466" i="1" a="1"/>
  <c r="F466" i="1" s="1"/>
  <c r="G466" i="1" a="1"/>
  <c r="G466" i="1" s="1"/>
  <c r="H466" i="1" s="1" a="1"/>
  <c r="H466" i="1" s="1"/>
  <c r="C466" i="1" a="1"/>
  <c r="C466" i="1" s="1"/>
  <c r="J466" i="1" a="1"/>
  <c r="J466" i="1" s="1"/>
  <c r="E466" i="1" a="1"/>
  <c r="E466" i="1" s="1"/>
  <c r="I466" i="1" a="1"/>
  <c r="I466" i="1" s="1"/>
  <c r="F465" i="1" a="1"/>
  <c r="F465" i="1" s="1"/>
  <c r="I465" i="1" a="1"/>
  <c r="I465" i="1" s="1"/>
  <c r="C465" i="1" a="1"/>
  <c r="C465" i="1" s="1"/>
  <c r="G465" i="1" a="1"/>
  <c r="G465" i="1" s="1"/>
  <c r="H465" i="1" s="1" a="1"/>
  <c r="H465" i="1" s="1"/>
  <c r="J465" i="1" a="1"/>
  <c r="J465" i="1" s="1"/>
  <c r="E465" i="1" a="1"/>
  <c r="E465" i="1" s="1"/>
  <c r="G464" i="1" a="1"/>
  <c r="G464" i="1" s="1"/>
  <c r="H464" i="1" s="1" a="1"/>
  <c r="H464" i="1" s="1"/>
  <c r="C464" i="1" a="1"/>
  <c r="C464" i="1" s="1"/>
  <c r="E464" i="1" a="1"/>
  <c r="E464" i="1" s="1"/>
  <c r="F464" i="1" a="1"/>
  <c r="F464" i="1" s="1"/>
  <c r="I464" i="1" a="1"/>
  <c r="I464" i="1" s="1"/>
  <c r="J464" i="1" a="1"/>
  <c r="J464" i="1" s="1"/>
  <c r="F491" i="1" a="1"/>
  <c r="F491" i="1" s="1"/>
  <c r="G491" i="1" a="1"/>
  <c r="G491" i="1" s="1"/>
  <c r="C491" i="1" a="1"/>
  <c r="C491" i="1" s="1"/>
  <c r="E491" i="1" a="1"/>
  <c r="E491" i="1" s="1"/>
  <c r="J491" i="1" a="1"/>
  <c r="J491" i="1" s="1"/>
  <c r="H491" i="1" a="1"/>
  <c r="H491" i="1" s="1"/>
  <c r="I491" i="1" a="1"/>
  <c r="I491" i="1" s="1"/>
  <c r="G488" i="1" a="1"/>
  <c r="G488" i="1" s="1"/>
  <c r="E488" i="1" a="1"/>
  <c r="E488" i="1" s="1"/>
  <c r="H488" i="1" a="1"/>
  <c r="H488" i="1" s="1"/>
  <c r="J488" i="1" a="1"/>
  <c r="J488" i="1" s="1"/>
  <c r="I488" i="1" a="1"/>
  <c r="I488" i="1" s="1"/>
  <c r="F488" i="1" a="1"/>
  <c r="F488" i="1" s="1"/>
  <c r="C488" i="1" a="1"/>
  <c r="C488" i="1" s="1"/>
  <c r="F486" i="1" a="1"/>
  <c r="F486" i="1" s="1"/>
  <c r="E486" i="1" a="1"/>
  <c r="E486" i="1" s="1"/>
  <c r="C486" i="1" a="1"/>
  <c r="C486" i="1" s="1"/>
  <c r="J486" i="1" a="1"/>
  <c r="J486" i="1" s="1"/>
  <c r="G486" i="1" a="1"/>
  <c r="G486" i="1" s="1"/>
  <c r="H486" i="1" a="1"/>
  <c r="H486" i="1" s="1"/>
  <c r="I486" i="1" a="1"/>
  <c r="I486" i="1" s="1"/>
  <c r="C485" i="1" a="1"/>
  <c r="C485" i="1" s="1"/>
  <c r="I485" i="1" a="1"/>
  <c r="I485" i="1" s="1"/>
  <c r="J485" i="1" a="1"/>
  <c r="J485" i="1" s="1"/>
  <c r="G485" i="1" a="1"/>
  <c r="G485" i="1" s="1"/>
  <c r="H485" i="1" a="1"/>
  <c r="H485" i="1" s="1"/>
  <c r="E485" i="1" a="1"/>
  <c r="E485" i="1" s="1"/>
  <c r="F485" i="1" a="1"/>
  <c r="F485" i="1" s="1"/>
  <c r="G6" i="1" l="1"/>
  <c r="J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<sst xmlns="http://schemas.openxmlformats.org/spreadsheetml/2006/main" count="16" uniqueCount="16">
  <si>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Заявка ручная</t>
  </si>
  <si>
    <r>
      <rPr>
        <b/>
        <sz val="11"/>
        <color rgb="FFFF0000"/>
        <rFont val="Calibri"/>
        <family val="2"/>
        <charset val="204"/>
        <scheme val="minor"/>
      </rPr>
      <t>&lt;&lt;&lt;</t>
    </r>
    <r>
      <rPr>
        <sz val="11"/>
        <color theme="1"/>
        <rFont val="Calibri"/>
        <family val="2"/>
        <scheme val="minor"/>
      </rPr>
      <t xml:space="preserve">Если нужна заявка не последняя введите номер  </t>
    </r>
  </si>
  <si>
    <t>Заявка авто</t>
  </si>
  <si>
    <t>Заказчик</t>
  </si>
  <si>
    <t>Позиций</t>
  </si>
  <si>
    <t>Дата</t>
  </si>
  <si>
    <t>ИТОГО:</t>
  </si>
  <si>
    <t>№</t>
  </si>
  <si>
    <t>Товар</t>
  </si>
  <si>
    <t>Маркировка</t>
  </si>
  <si>
    <t>Ширина, мм</t>
  </si>
  <si>
    <t>Высота, мм</t>
  </si>
  <si>
    <t>Кол-во, шт</t>
  </si>
  <si>
    <t>Общаа площадь, кв.м.</t>
  </si>
  <si>
    <t>Цена, руб. (НДС в т.ч)</t>
  </si>
  <si>
    <t>Сумма, руб (НДС в т.ч)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</si>
</sst>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2" fillId="0" borderId="0" xfId="0" applyFont="1"/>
    <xf numFmtId="164" fontId="4" fillId="0" borderId="0" xfId="0" applyNumberFormat="1" applyFont="1"/>
    <xf numFmtId="0" fontId="5" fillId="0" borderId="0" xfId="0" applyFont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1ef65ce0694553aa/&#1057;&#1090;&#1077;&#1082;&#1083;&#1086;&#1087;&#1072;&#1082;&#1077;&#1090;&#1099;/&#1041;&#1072;&#1079;&#1072;%20&#1057;&#1090;&#1077;&#1082;&#1083;&#1086;&#1087;&#1072;&#1082;123.xlsx" TargetMode="External"/><Relationship Id="rId1" Type="http://schemas.openxmlformats.org/officeDocument/2006/relationships/externalLinkPath" Target="https://d.docs.live.net/1ef65ce0694553aa/&#1057;&#1090;&#1077;&#1082;&#1083;&#1086;&#1087;&#1072;&#1082;&#1077;&#1090;&#1099;/&#1041;&#1072;&#1079;&#1072;%20&#1057;&#1090;&#1077;&#1082;&#1083;&#1086;&#1087;&#1072;&#1082;1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Прием заявок"/>
      <sheetName val="Обшая"/>
      <sheetName val="БАЗА"/>
      <sheetName val="П.З."/>
      <sheetName val="Счёт"/>
      <sheetName val="IMPORT"/>
      <sheetName val="Клиенты"/>
      <sheetName val="Прайс"/>
      <sheetName val="Формулы"/>
      <sheetName val="Материалы"/>
      <sheetName val="Расход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3552E-6282-4E59-BCA1-AC4A2CEA9387}">
  <sheetPr>
    <tabColor theme="9" tint="0.59999389629810485"/>
    <pageSetUpPr fitToPage="1"/>
  </sheetPr>
  <dimension ref="A1:J501"/>
  <sheetViews>
    <sheetView tabSelected="1" zoomScaleNormal="100" workbookViewId="0">
      <selection activeCell="M47" sqref="M47"/>
    </sheetView>
  </sheetViews>
  <sheetFormatPr defaultRowHeight="15" x14ac:dyDescent="0.25"/>
  <cols>
    <col min="1" max="1" width="9.140625" customWidth="1"/>
    <col min="2" max="2" width="14.140625" customWidth="1"/>
    <col min="3" max="3" width="61.28515625" customWidth="1"/>
    <col min="4" max="4" width="14.28515625" customWidth="1"/>
    <col min="9" max="9" width="11.5703125" customWidth="1"/>
    <col min="10" max="10" width="14.28515625" customWidth="1"/>
    <col min="11" max="11" width="17.85546875" customWidth="1"/>
  </cols>
  <sheetData>
    <row r="1" spans="1:10" x14ac:dyDescent="0.25">
      <c r="B1" t="s">
        <v>0</v>
      </c>
      <c r="C1">
        <v>41</v>
      </c>
      <c r="D1" s="1" t="s">
        <v>1</v>
      </c>
      <c r="E1" s="1"/>
      <c r="F1" s="1"/>
      <c r="G1" s="1"/>
      <c r="H1" s="1"/>
      <c r="I1" s="1"/>
      <c r="J1" s="1"/>
    </row>
    <row r="2" spans="1:10" x14ac:dyDescent="0.25">
      <c r="B2" t="s">
        <v>2</v>
      </c>
      <c r="C2" s="2">
        <f>IF(C1&gt;0,C1,LARGE([1]!Таблица4[Заявка],1))</f>
        <v>41</v>
      </c>
      <c r="D2" s="2"/>
    </row>
    <row r="3" spans="1:10" x14ac:dyDescent="0.25">
      <c r="B3" t="s">
        <v>3</v>
      </c>
      <c r="C3" s="3" t="str">
        <f>VLOOKUP(Счёт!C2,[1]!Таблица4[[Заявка]:[Заказчик]],2,FALSE)</f>
        <v>АВЕР</v>
      </c>
      <c r="D3" s="3"/>
    </row>
    <row r="4" spans="1:10" x14ac:dyDescent="0.25">
      <c r="B4" t="s">
        <v>4</v>
      </c>
      <c r="C4" s="2">
        <f>COUNTIF([1]!Таблица4[Заявка],Счёт!C2)</f>
        <v>44</v>
      </c>
      <c r="D4" s="2"/>
    </row>
    <row r="5" spans="1:10" x14ac:dyDescent="0.25">
      <c r="B5" t="s">
        <v>5</v>
      </c>
    </row>
    <row r="6" spans="1:10" ht="16.5" thickBot="1" x14ac:dyDescent="0.3">
      <c r="G6">
        <f>SUM(G8:G494)</f>
        <v>47</v>
      </c>
      <c r="I6" s="4" t="s">
        <v>6</v>
      </c>
      <c r="J6" s="5">
        <f>SUM(J8:J501)</f>
        <v>60127</v>
      </c>
    </row>
    <row r="7" spans="1:10" ht="57.75" customHeight="1" thickBot="1" x14ac:dyDescent="0.3">
      <c r="A7" s="6">
        <v>0</v>
      </c>
      <c r="B7" s="7" t="s">
        <v>7</v>
      </c>
      <c r="C7" s="8" t="s">
        <v>8</v>
      </c>
      <c r="D7" s="8" t="s">
        <v>9</v>
      </c>
      <c r="E7" s="8" t="s">
        <v>10</v>
      </c>
      <c r="F7" s="8" t="s">
        <v>11</v>
      </c>
      <c r="G7" s="8" t="s">
        <v>12</v>
      </c>
      <c r="H7" s="8" t="s">
        <v>13</v>
      </c>
      <c r="I7" s="8" t="s">
        <v>14</v>
      </c>
      <c r="J7" s="9" t="s">
        <v>15</v>
      </c>
    </row>
    <row r="8" spans="1:10" x14ac:dyDescent="0.25">
      <c r="A8" s="10">
        <v>1</v>
      </c>
      <c r="B8" s="11">
        <f>IF($C$4&gt;A7,A8,"")</f>
        <v>1</v>
      </c>
      <c r="C8" t="str" cm="1">
        <f t="array" ref="C8">IFERROR("Стеклопакет -  "&amp; INDEX([1]!Таблица4[Формула],SMALL(IF([1]!Таблица4[Заявка]=Счёт!$C$2,ROW([1]!Таблица4[Ширина])-1),Счёт!$B8)),"")</f>
        <v>Стеклопакет -  4M1/10/4M1/10/4M1</v>
      </c>
      <c r="D8" t="str" cm="1">
        <f t="array" ref="D8">IFERROR(INDEX([1]!Таблица4[№заказа],SMALL(IF([1]!Таблица4[Заявка]=Счёт!$C$2,ROW([1]!Таблица4[№заказа])-1),Счёт!$B8)),"")</f>
        <v>5586/1/1</v>
      </c>
      <c r="E8" cm="1">
        <f t="array" ref="E8">IFERROR(INDEX([1]!Таблица4[Ширина],SMALL(IF([1]!Таблица4[Заявка]=Счёт!$C$2,ROW([1]!Таблица4[Ширина])-1),Счёт!$B8)),"")</f>
        <v>762</v>
      </c>
      <c r="F8">
        <f t="array" ref="F8">IFERROR(INDEX([1]!Таблица4[Высота],SMALL(IF([1]!Таблица4[Заявка]=Счёт!$C$2,ROW([1]!Таблица4[Высота])-1),Счёт!$B8)),"")</f>
        <v>1622</v>
      </c>
      <c r="G8" cm="1">
        <f t="array" ref="G8">IFERROR(INDEX([1]!Таблица4[Кол.во.],SMALL(IF([1]!Таблица4[Заявка]=Счёт!$C$2,ROW([1]!Таблица4[Высота])-1),Счёт!$B8)),"")</f>
        <v>1</v>
      </c>
      <c r="H8" cm="1">
        <f t="array" ref="H8">IFERROR((INDEX([1]!Таблица4[Площадь],SMALL(IF([1]!Таблица4[Заявка]=Счёт!$C$2,ROW([1]!Таблица4[Высота])-1),Счёт!$B8))),"")</f>
        <v>1.236</v>
      </c>
      <c r="I8" cm="1">
        <f t="array" ref="I8">IFERROR(INDEX([1]!Таблица4[М2],SMALL(IF([1]!Таблица4[Заявка]=Счёт!$C$2,ROW([1]!Таблица4[Высота])-1),Счёт!$B8)),"")</f>
        <v>1910</v>
      </c>
      <c r="J8" cm="1">
        <f t="array" ref="J8">IFERROR(INDEX([1]!Таблица4[[Сумма ]],SMALL(IF([1]!Таблица4[Заявка]=Счёт!$C$2,ROW([1]!Таблица4[Высота])-1),Счёт!$B8)),"")</f>
        <v>2361</v>
      </c>
    </row>
    <row r="9" spans="1:10" x14ac:dyDescent="0.25">
      <c r="A9" s="10">
        <v>2</v>
      </c>
      <c r="B9" s="11">
        <f t="shared" ref="B9:B72" si="0">IF($C$4&gt;A8,A9,"")</f>
        <v>2</v>
      </c>
      <c r="C9" t="str" cm="1">
        <f t="array" ref="C9">IFERROR("Стеклопакет -  "&amp; INDEX([1]!Таблица4[Формула],SMALL(IF([1]!Таблица4[Заявка]=Счёт!$C$2,ROW([1]!Таблица4[Ширина])-1),Счёт!$B9)),"")</f>
        <v>Стеклопакет -  4M1/10/4M1/10/4M1</v>
      </c>
      <c r="D9" t="str" cm="1">
        <f t="array" ref="D9">IFERROR(INDEX([1]!Таблица4[№заказа],SMALL(IF([1]!Таблица4[Заявка]=Счёт!$C$2,ROW([1]!Таблица4[№заказа])-1),Счёт!$B9)),"")</f>
        <v>5586/1/2</v>
      </c>
      <c r="E9" cm="1">
        <f t="array" ref="E9">IFERROR(INDEX([1]!Таблица4[Ширина],SMALL(IF([1]!Таблица4[Заявка]=Счёт!$C$2,ROW([1]!Таблица4[Ширина])-1),Счёт!$B9)),"")</f>
        <v>450</v>
      </c>
      <c r="F9">
        <f t="array" ref="F9">IFERROR(INDEX([1]!Таблица4[Высота],SMALL(IF([1]!Таблица4[Заявка]=Счёт!$C$2,ROW([1]!Таблица4[Высота])-1),Счёт!$B9)),"")</f>
        <v>1622</v>
      </c>
      <c r="G9" cm="1">
        <f t="array" ref="G9">IFERROR(INDEX([1]!Таблица4[Кол.во.],SMALL(IF([1]!Таблица4[Заявка]=Счёт!$C$2,ROW([1]!Таблица4[Высота])-1),Счёт!$B9)),"")</f>
        <v>1</v>
      </c>
      <c r="H9" cm="1">
        <f t="array" ref="H9">IFERROR((INDEX([1]!Таблица4[Площадь],SMALL(IF([1]!Таблица4[Заявка]=Счёт!$C$2,ROW([1]!Таблица4[Высота])-1),Счёт!$B9))),"")</f>
        <v>0.73</v>
      </c>
      <c r="I9" cm="1">
        <f t="array" ref="I9">IFERROR(INDEX([1]!Таблица4[М2],SMALL(IF([1]!Таблица4[Заявка]=Счёт!$C$2,ROW([1]!Таблица4[Высота])-1),Счёт!$B9)),"")</f>
        <v>1910</v>
      </c>
      <c r="J9" cm="1">
        <f t="array" ref="J9">IFERROR(INDEX([1]!Таблица4[[Сумма ]],SMALL(IF([1]!Таблица4[Заявка]=Счёт!$C$2,ROW([1]!Таблица4[Высота])-1),Счёт!$B9)),"")</f>
        <v>1394</v>
      </c>
    </row>
    <row r="10" spans="1:10" x14ac:dyDescent="0.25">
      <c r="A10" s="10">
        <v>3</v>
      </c>
      <c r="B10" s="11">
        <f t="shared" si="0"/>
        <v>3</v>
      </c>
      <c r="C10" t="str" cm="1">
        <f t="array" ref="C10">IFERROR("Стеклопакет -  "&amp; INDEX([1]!Таблица4[Формула],SMALL(IF([1]!Таблица4[Заявка]=Счёт!$C$2,ROW([1]!Таблица4[Ширина])-1),Счёт!$B10)),"")</f>
        <v>Стеклопакет -  4M1/10/4M1/10/4M1</v>
      </c>
      <c r="D10" t="str" cm="1">
        <f t="array" ref="D10">IFERROR(INDEX([1]!Таблица4[№заказа],SMALL(IF([1]!Таблица4[Заявка]=Счёт!$C$2,ROW([1]!Таблица4[№заказа])-1),Счёт!$B10)),"")</f>
        <v>5586/1/2</v>
      </c>
      <c r="E10" cm="1">
        <f t="array" ref="E10">IFERROR(INDEX([1]!Таблица4[Ширина],SMALL(IF([1]!Таблица4[Заявка]=Счёт!$C$2,ROW([1]!Таблица4[Ширина])-1),Счёт!$B10)),"")</f>
        <v>452</v>
      </c>
      <c r="F10">
        <f t="array" ref="F10">IFERROR(INDEX([1]!Таблица4[Высота],SMALL(IF([1]!Таблица4[Заявка]=Счёт!$C$2,ROW([1]!Таблица4[Высота])-1),Счёт!$B10)),"")</f>
        <v>1722</v>
      </c>
      <c r="G10" cm="1">
        <f t="array" ref="G10">IFERROR(INDEX([1]!Таблица4[Кол.во.],SMALL(IF([1]!Таблица4[Заявка]=Счёт!$C$2,ROW([1]!Таблица4[Высота])-1),Счёт!$B10)),"")</f>
        <v>1</v>
      </c>
      <c r="H10" cm="1">
        <f t="array" ref="H10">IFERROR((INDEX([1]!Таблица4[Площадь],SMALL(IF([1]!Таблица4[Заявка]=Счёт!$C$2,ROW([1]!Таблица4[Высота])-1),Счёт!$B10))),"")</f>
        <v>0.77800000000000002</v>
      </c>
      <c r="I10" cm="1">
        <f t="array" ref="I10">IFERROR(INDEX([1]!Таблица4[М2],SMALL(IF([1]!Таблица4[Заявка]=Счёт!$C$2,ROW([1]!Таблица4[Высота])-1),Счёт!$B10)),"")</f>
        <v>1910</v>
      </c>
      <c r="J10" cm="1">
        <f t="array" ref="J10">IFERROR(INDEX([1]!Таблица4[[Сумма ]],SMALL(IF([1]!Таблица4[Заявка]=Счёт!$C$2,ROW([1]!Таблица4[Высота])-1),Счёт!$B10)),"")</f>
        <v>1487</v>
      </c>
    </row>
    <row r="11" spans="1:10" x14ac:dyDescent="0.25">
      <c r="A11" s="10">
        <v>4</v>
      </c>
      <c r="B11" s="11">
        <f t="shared" si="0"/>
        <v>4</v>
      </c>
      <c r="C11" t="str" cm="1">
        <f t="array" ref="C11">IFERROR("Стеклопакет -  "&amp; INDEX([1]!Таблица4[Формула],SMALL(IF([1]!Таблица4[Заявка]=Счёт!$C$2,ROW([1]!Таблица4[Ширина])-1),Счёт!$B11)),"")</f>
        <v>Стеклопакет -  4M1/10/4M1/10/4M1</v>
      </c>
      <c r="D11" t="str" cm="1">
        <f t="array" ref="D11">IFERROR(INDEX([1]!Таблица4[№заказа],SMALL(IF([1]!Таблица4[Заявка]=Счёт!$C$2,ROW([1]!Таблица4[№заказа])-1),Счёт!$B11)),"")</f>
        <v>5586/1/3</v>
      </c>
      <c r="E11" cm="1">
        <f t="array" ref="E11">IFERROR(INDEX([1]!Таблица4[Ширина],SMALL(IF([1]!Таблица4[Заявка]=Счёт!$C$2,ROW([1]!Таблица4[Ширина])-1),Счёт!$B11)),"")</f>
        <v>762</v>
      </c>
      <c r="F11">
        <f t="array" ref="F11">IFERROR(INDEX([1]!Таблица4[Высота],SMALL(IF([1]!Таблица4[Заявка]=Счёт!$C$2,ROW([1]!Таблица4[Высота])-1),Счёт!$B11)),"")</f>
        <v>1622</v>
      </c>
      <c r="G11" cm="1">
        <f t="array" ref="G11">IFERROR(INDEX([1]!Таблица4[Кол.во.],SMALL(IF([1]!Таблица4[Заявка]=Счёт!$C$2,ROW([1]!Таблица4[Высота])-1),Счёт!$B11)),"")</f>
        <v>1</v>
      </c>
      <c r="H11" cm="1">
        <f t="array" ref="H11">IFERROR((INDEX([1]!Таблица4[Площадь],SMALL(IF([1]!Таблица4[Заявка]=Счёт!$C$2,ROW([1]!Таблица4[Высота])-1),Счёт!$B11))),"")</f>
        <v>1.236</v>
      </c>
      <c r="I11" cm="1">
        <f t="array" ref="I11">IFERROR(INDEX([1]!Таблица4[М2],SMALL(IF([1]!Таблица4[Заявка]=Счёт!$C$2,ROW([1]!Таблица4[Высота])-1),Счёт!$B11)),"")</f>
        <v>1910</v>
      </c>
      <c r="J11" cm="1">
        <f t="array" ref="J11">IFERROR(INDEX([1]!Таблица4[[Сумма ]],SMALL(IF([1]!Таблица4[Заявка]=Счёт!$C$2,ROW([1]!Таблица4[Высота])-1),Счёт!$B11)),"")</f>
        <v>2361</v>
      </c>
    </row>
    <row r="12" spans="1:10" x14ac:dyDescent="0.25">
      <c r="A12" s="10">
        <v>5</v>
      </c>
      <c r="B12" s="11">
        <f t="shared" si="0"/>
        <v>5</v>
      </c>
      <c r="C12" t="str" cm="1">
        <f t="array" ref="C12">IFERROR("Стеклопакет -  "&amp; INDEX([1]!Таблица4[Формула],SMALL(IF([1]!Таблица4[Заявка]=Счёт!$C$2,ROW([1]!Таблица4[Ширина])-1),Счёт!$B12)),"")</f>
        <v>Стеклопакет -  4M1/10/4M1/10/4M1</v>
      </c>
      <c r="D12" t="str" cm="1">
        <f t="array" ref="D12">IFERROR(INDEX([1]!Таблица4[№заказа],SMALL(IF([1]!Таблица4[Заявка]=Счёт!$C$2,ROW([1]!Таблица4[№заказа])-1),Счёт!$B12)),"")</f>
        <v>5586/1/4</v>
      </c>
      <c r="E12" cm="1">
        <f t="array" ref="E12">IFERROR(INDEX([1]!Таблица4[Ширина],SMALL(IF([1]!Таблица4[Заявка]=Счёт!$C$2,ROW([1]!Таблица4[Ширина])-1),Счёт!$B12)),"")</f>
        <v>326</v>
      </c>
      <c r="F12">
        <f t="array" ref="F12">IFERROR(INDEX([1]!Таблица4[Высота],SMALL(IF([1]!Таблица4[Заявка]=Счёт!$C$2,ROW([1]!Таблица4[Высота])-1),Счёт!$B12)),"")</f>
        <v>556</v>
      </c>
      <c r="G12" cm="1">
        <f t="array" ref="G12">IFERROR(INDEX([1]!Таблица4[Кол.во.],SMALL(IF([1]!Таблица4[Заявка]=Счёт!$C$2,ROW([1]!Таблица4[Высота])-1),Счёт!$B12)),"")</f>
        <v>1</v>
      </c>
      <c r="H12" cm="1">
        <f t="array" ref="H12">IFERROR((INDEX([1]!Таблица4[Площадь],SMALL(IF([1]!Таблица4[Заявка]=Счёт!$C$2,ROW([1]!Таблица4[Высота])-1),Счёт!$B12))),"")</f>
        <v>0.18099999999999999</v>
      </c>
      <c r="I12" cm="1">
        <f t="array" ref="I12">IFERROR(INDEX([1]!Таблица4[М2],SMALL(IF([1]!Таблица4[Заявка]=Счёт!$C$2,ROW([1]!Таблица4[Высота])-1),Счёт!$B12)),"")</f>
        <v>2760</v>
      </c>
      <c r="J12" cm="1">
        <f t="array" ref="J12">IFERROR(INDEX([1]!Таблица4[[Сумма ]],SMALL(IF([1]!Таблица4[Заявка]=Счёт!$C$2,ROW([1]!Таблица4[Высота])-1),Счёт!$B12)),"")</f>
        <v>500</v>
      </c>
    </row>
    <row r="13" spans="1:10" x14ac:dyDescent="0.25">
      <c r="A13" s="10">
        <v>6</v>
      </c>
      <c r="B13" s="11">
        <f t="shared" si="0"/>
        <v>6</v>
      </c>
      <c r="C13" t="str" cm="1">
        <f t="array" ref="C13">IFERROR("Стеклопакет -  "&amp; INDEX([1]!Таблица4[Формула],SMALL(IF([1]!Таблица4[Заявка]=Счёт!$C$2,ROW([1]!Таблица4[Ширина])-1),Счёт!$B13)),"")</f>
        <v>Стеклопакет -  4M1/10/4M1/10/4M1</v>
      </c>
      <c r="D13" t="str" cm="1">
        <f t="array" ref="D13">IFERROR(INDEX([1]!Таблица4[№заказа],SMALL(IF([1]!Таблица4[Заявка]=Счёт!$C$2,ROW([1]!Таблица4[№заказа])-1),Счёт!$B13)),"")</f>
        <v>5586/1/4</v>
      </c>
      <c r="E13" cm="1">
        <f t="array" ref="E13">IFERROR(INDEX([1]!Таблица4[Ширина],SMALL(IF([1]!Таблица4[Заявка]=Счёт!$C$2,ROW([1]!Таблица4[Ширина])-1),Счёт!$B13)),"")</f>
        <v>556</v>
      </c>
      <c r="F13">
        <f t="array" ref="F13">IFERROR(INDEX([1]!Таблица4[Высота],SMALL(IF([1]!Таблица4[Заявка]=Счёт!$C$2,ROW([1]!Таблица4[Высота])-1),Счёт!$B13)),"")</f>
        <v>1412</v>
      </c>
      <c r="G13" cm="1">
        <f t="array" ref="G13">IFERROR(INDEX([1]!Таблица4[Кол.во.],SMALL(IF([1]!Таблица4[Заявка]=Счёт!$C$2,ROW([1]!Таблица4[Высота])-1),Счёт!$B13)),"")</f>
        <v>1</v>
      </c>
      <c r="H13" cm="1">
        <f t="array" ref="H13">IFERROR((INDEX([1]!Таблица4[Площадь],SMALL(IF([1]!Таблица4[Заявка]=Счёт!$C$2,ROW([1]!Таблица4[Высота])-1),Счёт!$B13))),"")</f>
        <v>0.78500000000000003</v>
      </c>
      <c r="I13" cm="1">
        <f t="array" ref="I13">IFERROR(INDEX([1]!Таблица4[М2],SMALL(IF([1]!Таблица4[Заявка]=Счёт!$C$2,ROW([1]!Таблица4[Высота])-1),Счёт!$B13)),"")</f>
        <v>1910</v>
      </c>
      <c r="J13" cm="1">
        <f t="array" ref="J13">IFERROR(INDEX([1]!Таблица4[[Сумма ]],SMALL(IF([1]!Таблица4[Заявка]=Счёт!$C$2,ROW([1]!Таблица4[Высота])-1),Счёт!$B13)),"")</f>
        <v>1499</v>
      </c>
    </row>
    <row r="14" spans="1:10" x14ac:dyDescent="0.25">
      <c r="A14" s="10">
        <v>7</v>
      </c>
      <c r="B14" s="11">
        <f t="shared" si="0"/>
        <v>7</v>
      </c>
      <c r="C14" t="str" cm="1">
        <f t="array" ref="C14">IFERROR("Стеклопакет -  "&amp; INDEX([1]!Таблица4[Формула],SMALL(IF([1]!Таблица4[Заявка]=Счёт!$C$2,ROW([1]!Таблица4[Ширина])-1),Счёт!$B14)),"")</f>
        <v>Стеклопакет -  4M1/10/4M1/10/4M1</v>
      </c>
      <c r="D14" t="str" cm="1">
        <f t="array" ref="D14">IFERROR(INDEX([1]!Таблица4[№заказа],SMALL(IF([1]!Таблица4[Заявка]=Счёт!$C$2,ROW([1]!Таблица4[№заказа])-1),Счёт!$B14)),"")</f>
        <v>5586/1/4</v>
      </c>
      <c r="E14" cm="1">
        <f t="array" ref="E14">IFERROR(INDEX([1]!Таблица4[Ширина],SMALL(IF([1]!Таблица4[Заявка]=Счёт!$C$2,ROW([1]!Таблица4[Ширина])-1),Счёт!$B14)),"")</f>
        <v>656</v>
      </c>
      <c r="F14">
        <f t="array" ref="F14">IFERROR(INDEX([1]!Таблица4[Высота],SMALL(IF([1]!Таблица4[Заявка]=Счёт!$C$2,ROW([1]!Таблица4[Высота])-1),Счёт!$B14)),"")</f>
        <v>1036</v>
      </c>
      <c r="G14" cm="1">
        <f t="array" ref="G14">IFERROR(INDEX([1]!Таблица4[Кол.во.],SMALL(IF([1]!Таблица4[Заявка]=Счёт!$C$2,ROW([1]!Таблица4[Высота])-1),Счёт!$B14)),"")</f>
        <v>1</v>
      </c>
      <c r="H14" cm="1">
        <f t="array" ref="H14">IFERROR((INDEX([1]!Таблица4[Площадь],SMALL(IF([1]!Таблица4[Заявка]=Счёт!$C$2,ROW([1]!Таблица4[Высота])-1),Счёт!$B14))),"")</f>
        <v>0.68</v>
      </c>
      <c r="I14" cm="1">
        <f t="array" ref="I14">IFERROR(INDEX([1]!Таблица4[Цена],SMALL(IF([1]!Таблица4[Заявка]=Счёт!$C$2,ROW([1]!Таблица4[Высота])-1),Счёт!$B14)),"")</f>
        <v>1910</v>
      </c>
      <c r="J14" cm="1">
        <f t="array" ref="J14">IFERROR(INDEX([1]!Таблица4[[Сумма ]],SMALL(IF([1]!Таблица4[Заявка]=Счёт!$C$2,ROW([1]!Таблица4[Высота])-1),Счёт!$B14)),"")</f>
        <v>1298</v>
      </c>
    </row>
    <row r="15" spans="1:10" x14ac:dyDescent="0.25">
      <c r="A15" s="10">
        <v>8</v>
      </c>
      <c r="B15" s="11">
        <f t="shared" si="0"/>
        <v>8</v>
      </c>
      <c r="C15" t="str" cm="1">
        <f t="array" ref="C15">IFERROR("Стеклопакет -  "&amp; INDEX([1]!Таблица4[Формула],SMALL(IF([1]!Таблица4[Заявка]=Счёт!$C$2,ROW([1]!Таблица4[Ширина])-1),Счёт!$B15)),"")</f>
        <v>Стеклопакет -  4M1/10/4M1/10/4M1</v>
      </c>
      <c r="D15" t="str" cm="1">
        <f t="array" ref="D15">IFERROR(INDEX([1]!Таблица4[№заказа],SMALL(IF([1]!Таблица4[Заявка]=Счёт!$C$2,ROW([1]!Таблица4[№заказа])-1),Счёт!$B15)),"")</f>
        <v>5586/1/5</v>
      </c>
      <c r="E15" cm="1">
        <f t="array" ref="E15">IFERROR(INDEX([1]!Таблица4[Ширина],SMALL(IF([1]!Таблица4[Заявка]=Счёт!$C$2,ROW([1]!Таблица4[Ширина])-1),Счёт!$B15)),"")</f>
        <v>426</v>
      </c>
      <c r="F15">
        <f t="array" ref="F15">IFERROR(INDEX([1]!Таблица4[Высота],SMALL(IF([1]!Таблица4[Заявка]=Счёт!$C$2,ROW([1]!Таблица4[Высота])-1),Счёт!$B15)),"")</f>
        <v>762</v>
      </c>
      <c r="G15" cm="1">
        <f t="array" ref="G15">IFERROR(INDEX([1]!Таблица4[Кол.во.],SMALL(IF([1]!Таблица4[Заявка]=Счёт!$C$2,ROW([1]!Таблица4[Высота])-1),Счёт!$B15)),"")</f>
        <v>1</v>
      </c>
      <c r="H15" cm="1">
        <f t="array" ref="H15">IFERROR((INDEX([1]!Таблица4[Площадь],SMALL(IF([1]!Таблица4[Заявка]=Счёт!$C$2,ROW([1]!Таблица4[Высота])-1),Счёт!$B15))),"")</f>
        <v>0.32500000000000001</v>
      </c>
      <c r="I15" cm="1">
        <f t="array" ref="I15">IFERROR(INDEX([1]!Таблица4[Цена],SMALL(IF([1]!Таблица4[Заявка]=Счёт!$C$2,ROW([1]!Таблица4[Высота])-1),Счёт!$B15)),"")</f>
        <v>2480</v>
      </c>
      <c r="J15" cm="1">
        <f t="array" ref="J15">IFERROR(INDEX([1]!Таблица4[[Сумма ]],SMALL(IF([1]!Таблица4[Заявка]=Счёт!$C$2,ROW([1]!Таблица4[Высота])-1),Счёт!$B15)),"")</f>
        <v>805</v>
      </c>
    </row>
    <row r="16" spans="1:10" x14ac:dyDescent="0.25">
      <c r="A16" s="10">
        <v>9</v>
      </c>
      <c r="B16" s="11">
        <f t="shared" si="0"/>
        <v>9</v>
      </c>
      <c r="C16" t="str" cm="1">
        <f t="array" ref="C16">IFERROR("Стеклопакет -  "&amp; INDEX([1]!Таблица4[Формула],SMALL(IF([1]!Таблица4[Заявка]=Счёт!$C$2,ROW([1]!Таблица4[Ширина])-1),Счёт!$B16)),"")</f>
        <v>Стеклопакет -  4M1/10/4M1/10/4M1</v>
      </c>
      <c r="D16" t="str" cm="1">
        <f t="array" ref="D16">IFERROR(INDEX([1]!Таблица4[№заказа],SMALL(IF([1]!Таблица4[Заявка]=Счёт!$C$2,ROW([1]!Таблица4[№заказа])-1),Счёт!$B16)),"")</f>
        <v>5586/1/5</v>
      </c>
      <c r="E16" cm="1">
        <f t="array" ref="E16">IFERROR(INDEX([1]!Таблица4[Ширина],SMALL(IF([1]!Таблица4[Заявка]=Счёт!$C$2,ROW([1]!Таблица4[Ширина])-1),Счёт!$B16)),"")</f>
        <v>762</v>
      </c>
      <c r="F16">
        <f t="array" ref="F16">IFERROR(INDEX([1]!Таблица4[Высота],SMALL(IF([1]!Таблица4[Заявка]=Счёт!$C$2,ROW([1]!Таблица4[Высота])-1),Счёт!$B16)),"")</f>
        <v>866</v>
      </c>
      <c r="G16" cm="1">
        <f t="array" ref="G16">IFERROR(INDEX([1]!Таблица4[Кол.во.],SMALL(IF([1]!Таблица4[Заявка]=Счёт!$C$2,ROW([1]!Таблица4[Высота])-1),Счёт!$B16)),"")</f>
        <v>1</v>
      </c>
      <c r="H16" cm="1">
        <f t="array" ref="H16">IFERROR((INDEX([1]!Таблица4[Площадь],SMALL(IF([1]!Таблица4[Заявка]=Счёт!$C$2,ROW([1]!Таблица4[Высота])-1),Счёт!$B16))),"")</f>
        <v>0.66</v>
      </c>
      <c r="I16" cm="1">
        <f t="array" ref="I16">IFERROR(INDEX([1]!Таблица4[Цена],SMALL(IF([1]!Таблица4[Заявка]=Счёт!$C$2,ROW([1]!Таблица4[Высота])-1),Счёт!$B16)),"")</f>
        <v>1910</v>
      </c>
      <c r="J16" cm="1">
        <f t="array" ref="J16">IFERROR(INDEX([1]!Таблица4[[Сумма ]],SMALL(IF([1]!Таблица4[Заявка]=Счёт!$C$2,ROW([1]!Таблица4[Высота])-1),Счёт!$B16)),"")</f>
        <v>1260</v>
      </c>
    </row>
    <row r="17" spans="1:10" x14ac:dyDescent="0.25">
      <c r="A17" s="10">
        <v>10</v>
      </c>
      <c r="B17" s="11">
        <f t="shared" si="0"/>
        <v>10</v>
      </c>
      <c r="C17" t="str" cm="1">
        <f t="array" ref="C17">IFERROR("Стеклопакет -  "&amp; INDEX([1]!Таблица4[Формула],SMALL(IF([1]!Таблица4[Заявка]=Счёт!$C$2,ROW([1]!Таблица4[Ширина])-1),Счёт!$B17)),"")</f>
        <v>Стеклопакет -  4M1/10/4M1/10/4M1</v>
      </c>
      <c r="D17" t="str" cm="1">
        <f t="array" ref="D17">IFERROR(INDEX([1]!Таблица4[№заказа],SMALL(IF([1]!Таблица4[Заявка]=Счёт!$C$2,ROW([1]!Таблица4[№заказа])-1),Счёт!$B17)),"")</f>
        <v>5586/1/6</v>
      </c>
      <c r="E17" cm="1">
        <f t="array" ref="E17">IFERROR(INDEX([1]!Таблица4[Ширина],SMALL(IF([1]!Таблица4[Заявка]=Счёт!$C$2,ROW([1]!Таблица4[Ширина])-1),Счёт!$B17)),"")</f>
        <v>326</v>
      </c>
      <c r="F17">
        <f t="array" ref="F17">IFERROR(INDEX([1]!Таблица4[Высота],SMALL(IF([1]!Таблица4[Заявка]=Счёт!$C$2,ROW([1]!Таблица4[Высота])-1),Счёт!$B17)),"")</f>
        <v>476</v>
      </c>
      <c r="G17" cm="1">
        <f t="array" ref="G17">IFERROR(INDEX([1]!Таблица4[Кол.во.],SMALL(IF([1]!Таблица4[Заявка]=Счёт!$C$2,ROW([1]!Таблица4[Высота])-1),Счёт!$B17)),"")</f>
        <v>1</v>
      </c>
      <c r="H17" cm="1">
        <f t="array" ref="H17">IFERROR((INDEX([1]!Таблица4[Площадь],SMALL(IF([1]!Таблица4[Заявка]=Счёт!$C$2,ROW([1]!Таблица4[Высота])-1),Счёт!$B17))),"")</f>
        <v>0.155</v>
      </c>
      <c r="I17" cm="1">
        <f t="array" ref="I17">IFERROR(INDEX([1]!Таблица4[Цена],SMALL(IF([1]!Таблица4[Заявка]=Счёт!$C$2,ROW([1]!Таблица4[Высота])-1),Счёт!$B17)),"")</f>
        <v>500</v>
      </c>
      <c r="J17" cm="1">
        <f t="array" ref="J17">IFERROR(INDEX([1]!Таблица4[[Сумма ]],SMALL(IF([1]!Таблица4[Заявка]=Счёт!$C$2,ROW([1]!Таблица4[Высота])-1),Счёт!$B17)),"")</f>
        <v>500</v>
      </c>
    </row>
    <row r="18" spans="1:10" x14ac:dyDescent="0.25">
      <c r="A18" s="10">
        <v>11</v>
      </c>
      <c r="B18" s="11">
        <f t="shared" si="0"/>
        <v>11</v>
      </c>
      <c r="C18" t="str" cm="1">
        <f t="array" ref="C18">IFERROR("Стеклопакет -  "&amp; INDEX([1]!Таблица4[Формула],SMALL(IF([1]!Таблица4[Заявка]=Счёт!$C$2,ROW([1]!Таблица4[Ширина])-1),Счёт!$B18)),"")</f>
        <v>Стеклопакет -  4M1/10/4M1/10/4M1</v>
      </c>
      <c r="D18" t="str" cm="1">
        <f t="array" ref="D18">IFERROR(INDEX([1]!Таблица4[№заказа],SMALL(IF([1]!Таблица4[Заявка]=Счёт!$C$2,ROW([1]!Таблица4[№заказа])-1),Счёт!$B18)),"")</f>
        <v>5586/1/6</v>
      </c>
      <c r="E18" cm="1">
        <f t="array" ref="E18">IFERROR(INDEX([1]!Таблица4[Ширина],SMALL(IF([1]!Таблица4[Заявка]=Счёт!$C$2,ROW([1]!Таблица4[Ширина])-1),Счёт!$B18)),"")</f>
        <v>510</v>
      </c>
      <c r="F18">
        <f t="array" ref="F18">IFERROR(INDEX([1]!Таблица4[Высота],SMALL(IF([1]!Таблица4[Заявка]=Счёт!$C$2,ROW([1]!Таблица4[Высота])-1),Счёт!$B18)),"")</f>
        <v>1442</v>
      </c>
      <c r="G18" cm="1">
        <f t="array" ref="G18">IFERROR(INDEX([1]!Таблица4[Кол.во.],SMALL(IF([1]!Таблица4[Заявка]=Счёт!$C$2,ROW([1]!Таблица4[Высота])-1),Счёт!$B18)),"")</f>
        <v>1</v>
      </c>
      <c r="H18" cm="1">
        <f t="array" ref="H18">IFERROR((INDEX([1]!Таблица4[Площадь],SMALL(IF([1]!Таблица4[Заявка]=Счёт!$C$2,ROW([1]!Таблица4[Высота])-1),Счёт!$B18))),"")</f>
        <v>0.73499999999999999</v>
      </c>
      <c r="I18" cm="1">
        <f t="array" ref="I18">IFERROR(INDEX([1]!Таблица4[Цена],SMALL(IF([1]!Таблица4[Заявка]=Счёт!$C$2,ROW([1]!Таблица4[Высота])-1),Счёт!$B18)),"")</f>
        <v>1910</v>
      </c>
      <c r="J18" cm="1">
        <f t="array" ref="J18">IFERROR(INDEX([1]!Таблица4[[Сумма ]],SMALL(IF([1]!Таблица4[Заявка]=Счёт!$C$2,ROW([1]!Таблица4[Высота])-1),Счёт!$B18)),"")</f>
        <v>1405</v>
      </c>
    </row>
    <row r="19" spans="1:10" x14ac:dyDescent="0.25">
      <c r="A19" s="10">
        <v>12</v>
      </c>
      <c r="B19" s="11">
        <f t="shared" si="0"/>
        <v>12</v>
      </c>
      <c r="C19" t="str" cm="1">
        <f t="array" ref="C19">IFERROR("Стеклопакет -  "&amp; INDEX([1]!Таблица4[Формула],SMALL(IF([1]!Таблица4[Заявка]=Счёт!$C$2,ROW([1]!Таблица4[Ширина])-1),Счёт!$B19)),"")</f>
        <v>Стеклопакет -  4M1/10/4M1/10/4M1</v>
      </c>
      <c r="D19" t="str" cm="1">
        <f t="array" ref="D19">IFERROR(INDEX([1]!Таблица4[№заказа],SMALL(IF([1]!Таблица4[Заявка]=Счёт!$C$2,ROW([1]!Таблица4[№заказа])-1),Счёт!$B19)),"")</f>
        <v>5586/1/6</v>
      </c>
      <c r="E19" cm="1">
        <f t="array" ref="E19">IFERROR(INDEX([1]!Таблица4[Ширина],SMALL(IF([1]!Таблица4[Заявка]=Счёт!$C$2,ROW([1]!Таблица4[Ширина])-1),Счёт!$B19)),"")</f>
        <v>576</v>
      </c>
      <c r="F19">
        <f t="array" ref="F19">IFERROR(INDEX([1]!Таблица4[Высота],SMALL(IF([1]!Таблица4[Заявка]=Счёт!$C$2,ROW([1]!Таблица4[Высота])-1),Счёт!$B19)),"")</f>
        <v>1066</v>
      </c>
      <c r="G19" cm="1">
        <f t="array" ref="G19">IFERROR(INDEX([1]!Таблица4[Кол.во.],SMALL(IF([1]!Таблица4[Заявка]=Счёт!$C$2,ROW([1]!Таблица4[Высота])-1),Счёт!$B19)),"")</f>
        <v>1</v>
      </c>
      <c r="H19" cm="1">
        <f t="array" ref="H19">IFERROR((INDEX([1]!Таблица4[Площадь],SMALL(IF([1]!Таблица4[Заявка]=Счёт!$C$2,ROW([1]!Таблица4[Высота])-1),Счёт!$B19))),"")</f>
        <v>0.61399999999999999</v>
      </c>
      <c r="I19" cm="1">
        <f t="array" ref="I19">IFERROR(INDEX([1]!Таблица4[Цена],SMALL(IF([1]!Таблица4[Заявка]=Счёт!$C$2,ROW([1]!Таблица4[Высота])-1),Счёт!$B19)),"")</f>
        <v>1910</v>
      </c>
      <c r="J19" cm="1">
        <f t="array" ref="J19">IFERROR(INDEX([1]!Таблица4[[Сумма ]],SMALL(IF([1]!Таблица4[Заявка]=Счёт!$C$2,ROW([1]!Таблица4[Высота])-1),Счёт!$B19)),"")</f>
        <v>1173</v>
      </c>
    </row>
    <row r="20" spans="1:10" x14ac:dyDescent="0.25">
      <c r="A20" s="10">
        <v>13</v>
      </c>
      <c r="B20" s="11">
        <f t="shared" si="0"/>
        <v>13</v>
      </c>
      <c r="C20" t="str" cm="1">
        <f t="array" ref="C20">IFERROR("Стеклопакет -  "&amp; INDEX([1]!Таблица4[Формула],SMALL(IF([1]!Таблица4[Заявка]=Счёт!$C$2,ROW([1]!Таблица4[Ширина])-1),Счёт!$B20)),"")</f>
        <v>Стеклопакет -  4M1/10/4M1/10/4M1</v>
      </c>
      <c r="D20" t="str" cm="1">
        <f t="array" ref="D20">IFERROR(INDEX([1]!Таблица4[№заказа],SMALL(IF([1]!Таблица4[Заявка]=Счёт!$C$2,ROW([1]!Таблица4[№заказа])-1),Счёт!$B20)),"")</f>
        <v>5586/1/6</v>
      </c>
      <c r="E20" cm="1">
        <f t="array" ref="E20">IFERROR(INDEX([1]!Таблица4[Ширина],SMALL(IF([1]!Таблица4[Заявка]=Счёт!$C$2,ROW([1]!Таблица4[Ширина])-1),Счёт!$B20)),"")</f>
        <v>576</v>
      </c>
      <c r="F20">
        <f t="array" ref="F20">IFERROR(INDEX([1]!Таблица4[Высота],SMALL(IF([1]!Таблица4[Заявка]=Счёт!$C$2,ROW([1]!Таблица4[Высота])-1),Счёт!$B20)),"")</f>
        <v>1542</v>
      </c>
      <c r="G20" cm="1">
        <f t="array" ref="G20">IFERROR(INDEX([1]!Таблица4[Кол.во.],SMALL(IF([1]!Таблица4[Заявка]=Счёт!$C$2,ROW([1]!Таблица4[Высота])-1),Счёт!$B20)),"")</f>
        <v>1</v>
      </c>
      <c r="H20" cm="1">
        <f t="array" ref="H20">IFERROR((INDEX([1]!Таблица4[Площадь],SMALL(IF([1]!Таблица4[Заявка]=Счёт!$C$2,ROW([1]!Таблица4[Высота])-1),Счёт!$B20))),"")</f>
        <v>0.88800000000000001</v>
      </c>
      <c r="I20" cm="1">
        <f t="array" ref="I20">IFERROR(INDEX([1]!Таблица4[Цена],SMALL(IF([1]!Таблица4[Заявка]=Счёт!$C$2,ROW([1]!Таблица4[Высота])-1),Счёт!$B20)),"")</f>
        <v>1910</v>
      </c>
      <c r="J20" cm="1">
        <f t="array" ref="J20">IFERROR(INDEX([1]!Таблица4[[Сумма ]],SMALL(IF([1]!Таблица4[Заявка]=Счёт!$C$2,ROW([1]!Таблица4[Высота])-1),Счёт!$B20)),"")</f>
        <v>1696</v>
      </c>
    </row>
    <row r="21" spans="1:10" x14ac:dyDescent="0.25">
      <c r="A21" s="10">
        <v>14</v>
      </c>
      <c r="B21" s="11">
        <f t="shared" si="0"/>
        <v>14</v>
      </c>
      <c r="C21" t="str" cm="1">
        <f t="array" ref="C21">IFERROR("Стеклопакет -  "&amp; INDEX([1]!Таблица4[Формула],SMALL(IF([1]!Таблица4[Заявка]=Счёт!$C$2,ROW([1]!Таблица4[Ширина])-1),Счёт!$B21)),"")</f>
        <v>Стеклопакет -  4M1/10/4M1/10/4M1</v>
      </c>
      <c r="D21" t="str" cm="1">
        <f t="array" ref="D21">IFERROR(INDEX([1]!Таблица4[№заказа],SMALL(IF([1]!Таблица4[Заявка]=Счёт!$C$2,ROW([1]!Таблица4[№заказа])-1),Счёт!$B21)),"")</f>
        <v>5586/1/7</v>
      </c>
      <c r="E21" cm="1">
        <f t="array" ref="E21">IFERROR(INDEX([1]!Таблица4[Ширина],SMALL(IF([1]!Таблица4[Заявка]=Счёт!$C$2,ROW([1]!Таблица4[Ширина])-1),Счёт!$B21)),"")</f>
        <v>406</v>
      </c>
      <c r="F21">
        <f t="array" ref="F21">IFERROR(INDEX([1]!Таблица4[Высота],SMALL(IF([1]!Таблица4[Заявка]=Счёт!$C$2,ROW([1]!Таблица4[Высота])-1),Счёт!$B21)),"")</f>
        <v>1432</v>
      </c>
      <c r="G21" cm="1">
        <f t="array" ref="G21">IFERROR(INDEX([1]!Таблица4[Кол.во.],SMALL(IF([1]!Таблица4[Заявка]=Счёт!$C$2,ROW([1]!Таблица4[Высота])-1),Счёт!$B21)),"")</f>
        <v>1</v>
      </c>
      <c r="H21" cm="1">
        <f t="array" ref="H21">IFERROR((INDEX([1]!Таблица4[Площадь],SMALL(IF([1]!Таблица4[Заявка]=Счёт!$C$2,ROW([1]!Таблица4[Высота])-1),Счёт!$B21))),"")</f>
        <v>0.58099999999999996</v>
      </c>
      <c r="I21" cm="1">
        <f t="array" ref="I21">IFERROR(INDEX([1]!Таблица4[Цена],SMALL(IF([1]!Таблица4[Заявка]=Счёт!$C$2,ROW([1]!Таблица4[Высота])-1),Счёт!$B21)),"")</f>
        <v>1910</v>
      </c>
      <c r="J21" cm="1">
        <f t="array" ref="J21">IFERROR(INDEX([1]!Таблица4[[Сумма ]],SMALL(IF([1]!Таблица4[Заявка]=Счёт!$C$2,ROW([1]!Таблица4[Высота])-1),Счёт!$B21)),"")</f>
        <v>1110</v>
      </c>
    </row>
    <row r="22" spans="1:10" x14ac:dyDescent="0.25">
      <c r="A22" s="10">
        <v>15</v>
      </c>
      <c r="B22" s="11">
        <f t="shared" si="0"/>
        <v>15</v>
      </c>
      <c r="C22" t="str" cm="1">
        <f t="array" ref="C22">IFERROR("Стеклопакет -  "&amp; INDEX([1]!Таблица4[Формула],SMALL(IF([1]!Таблица4[Заявка]=Счёт!$C$2,ROW([1]!Таблица4[Ширина])-1),Счёт!$B22)),"")</f>
        <v>Стеклопакет -  4M1/10/4M1/10/4M1</v>
      </c>
      <c r="D22" t="str" cm="1">
        <f t="array" ref="D22">IFERROR(INDEX([1]!Таблица4[№заказа],SMALL(IF([1]!Таблица4[Заявка]=Счёт!$C$2,ROW([1]!Таблица4[№заказа])-1),Счёт!$B22)),"")</f>
        <v>5586/1/7</v>
      </c>
      <c r="E22" cm="1">
        <f t="array" ref="E22">IFERROR(INDEX([1]!Таблица4[Ширина],SMALL(IF([1]!Таблица4[Заявка]=Счёт!$C$2,ROW([1]!Таблица4[Ширина])-1),Счёт!$B22)),"")</f>
        <v>406</v>
      </c>
      <c r="F22">
        <f t="array" ref="F22">IFERROR(INDEX([1]!Таблица4[Высота],SMALL(IF([1]!Таблица4[Заявка]=Счёт!$C$2,ROW([1]!Таблица4[Высота])-1),Счёт!$B22)),"")</f>
        <v>1532</v>
      </c>
      <c r="G22" cm="1">
        <f t="array" ref="G22">IFERROR(INDEX([1]!Таблица4[Кол.во.],SMALL(IF([1]!Таблица4[Заявка]=Счёт!$C$2,ROW([1]!Таблица4[Высота])-1),Счёт!$B22)),"")</f>
        <v>1</v>
      </c>
      <c r="H22" cm="1">
        <f t="array" ref="H22">IFERROR((INDEX([1]!Таблица4[Площадь],SMALL(IF([1]!Таблица4[Заявка]=Счёт!$C$2,ROW([1]!Таблица4[Высота])-1),Счёт!$B22))),"")</f>
        <v>0.622</v>
      </c>
      <c r="I22" cm="1">
        <f t="array" ref="I22">IFERROR(INDEX([1]!Таблица4[Цена],SMALL(IF([1]!Таблица4[Заявка]=Счёт!$C$2,ROW([1]!Таблица4[Высота])-1),Счёт!$B22)),"")</f>
        <v>1910</v>
      </c>
      <c r="J22" cm="1">
        <f t="array" ref="J22">IFERROR(INDEX([1]!Таблица4[[Сумма ]],SMALL(IF([1]!Таблица4[Заявка]=Счёт!$C$2,ROW([1]!Таблица4[Высота])-1),Счёт!$B22)),"")</f>
        <v>1188</v>
      </c>
    </row>
    <row r="23" spans="1:10" x14ac:dyDescent="0.25">
      <c r="A23" s="10">
        <v>16</v>
      </c>
      <c r="B23" s="11">
        <f t="shared" si="0"/>
        <v>16</v>
      </c>
      <c r="C23" t="str" cm="1">
        <f t="array" ref="C23">IFERROR("Стеклопакет -  "&amp; INDEX([1]!Таблица4[Формула],SMALL(IF([1]!Таблица4[Заявка]=Счёт!$C$2,ROW([1]!Таблица4[Ширина])-1),Счёт!$B23)),"")</f>
        <v>Стеклопакет -  4M1/10/4M1/10/4M1</v>
      </c>
      <c r="D23" t="str" cm="1">
        <f t="array" ref="D23">IFERROR(INDEX([1]!Таблица4[№заказа],SMALL(IF([1]!Таблица4[Заявка]=Счёт!$C$2,ROW([1]!Таблица4[№заказа])-1),Счёт!$B23)),"")</f>
        <v>5586/1/8</v>
      </c>
      <c r="E23" cm="1">
        <f t="array" ref="E23">IFERROR(INDEX([1]!Таблица4[Ширина],SMALL(IF([1]!Таблица4[Заявка]=Счёт!$C$2,ROW([1]!Таблица4[Ширина])-1),Счёт!$B23)),"")</f>
        <v>556</v>
      </c>
      <c r="F23">
        <f t="array" ref="F23">IFERROR(INDEX([1]!Таблица4[Высота],SMALL(IF([1]!Таблица4[Заявка]=Счёт!$C$2,ROW([1]!Таблица4[Высота])-1),Счёт!$B23)),"")</f>
        <v>1422</v>
      </c>
      <c r="G23" cm="1">
        <f t="array" ref="G23">IFERROR(INDEX([1]!Таблица4[Кол.во.],SMALL(IF([1]!Таблица4[Заявка]=Счёт!$C$2,ROW([1]!Таблица4[Высота])-1),Счёт!$B23)),"")</f>
        <v>1</v>
      </c>
      <c r="H23" cm="1">
        <f t="array" ref="H23">IFERROR((INDEX([1]!Таблица4[Площадь],SMALL(IF([1]!Таблица4[Заявка]=Счёт!$C$2,ROW([1]!Таблица4[Высота])-1),Счёт!$B23))),"")</f>
        <v>0.79100000000000004</v>
      </c>
      <c r="I23" cm="1">
        <f t="array" ref="I23">IFERROR(INDEX([1]!Таблица4[Цена],SMALL(IF([1]!Таблица4[Заявка]=Счёт!$C$2,ROW([1]!Таблица4[Высота])-1),Счёт!$B23)),"")</f>
        <v>1910</v>
      </c>
      <c r="J23" cm="1">
        <f t="array" ref="J23">IFERROR(INDEX([1]!Таблица4[[Сумма ]],SMALL(IF([1]!Таблица4[Заявка]=Счёт!$C$2,ROW([1]!Таблица4[Высота])-1),Счёт!$B23)),"")</f>
        <v>1510</v>
      </c>
    </row>
    <row r="24" spans="1:10" x14ac:dyDescent="0.25">
      <c r="A24" s="10">
        <v>17</v>
      </c>
      <c r="B24" s="11">
        <f t="shared" si="0"/>
        <v>17</v>
      </c>
      <c r="C24" t="str" cm="1">
        <f t="array" ref="C24">IFERROR("Стеклопакет -  "&amp; INDEX([1]!Таблица4[Формула],SMALL(IF([1]!Таблица4[Заявка]=Счёт!$C$2,ROW([1]!Таблица4[Ширина])-1),Счёт!$B24)),"")</f>
        <v>Стеклопакет -  4M1/10/4M1/10/4M1</v>
      </c>
      <c r="D24" t="str" cm="1">
        <f t="array" ref="D24">IFERROR(INDEX([1]!Таблица4[№заказа],SMALL(IF([1]!Таблица4[Заявка]=Счёт!$C$2,ROW([1]!Таблица4[№заказа])-1),Счёт!$B24)),"")</f>
        <v>5586/1/8</v>
      </c>
      <c r="E24" cm="1">
        <f t="array" ref="E24">IFERROR(INDEX([1]!Таблица4[Ширина],SMALL(IF([1]!Таблица4[Заявка]=Счёт!$C$2,ROW([1]!Таблица4[Ширина])-1),Счёт!$B24)),"")</f>
        <v>656</v>
      </c>
      <c r="F24">
        <f t="array" ref="F24">IFERROR(INDEX([1]!Таблица4[Высота],SMALL(IF([1]!Таблица4[Заявка]=Счёт!$C$2,ROW([1]!Таблица4[Высота])-1),Счёт!$B24)),"")</f>
        <v>1522</v>
      </c>
      <c r="G24" cm="1">
        <f t="array" ref="G24">IFERROR(INDEX([1]!Таблица4[Кол.во.],SMALL(IF([1]!Таблица4[Заявка]=Счёт!$C$2,ROW([1]!Таблица4[Высота])-1),Счёт!$B24)),"")</f>
        <v>1</v>
      </c>
      <c r="H24" cm="1">
        <f t="array" ref="H24">IFERROR((INDEX([1]!Таблица4[Площадь],SMALL(IF([1]!Таблица4[Заявка]=Счёт!$C$2,ROW([1]!Таблица4[Высота])-1),Счёт!$B24))),"")</f>
        <v>0.998</v>
      </c>
      <c r="I24" cm="1">
        <f t="array" ref="I24">IFERROR(INDEX([1]!Таблица4[Цена],SMALL(IF([1]!Таблица4[Заявка]=Счёт!$C$2,ROW([1]!Таблица4[Высота])-1),Счёт!$B24)),"")</f>
        <v>1910</v>
      </c>
      <c r="J24" cm="1">
        <f t="array" ref="J24">IFERROR(INDEX([1]!Таблица4[[Сумма ]],SMALL(IF([1]!Таблица4[Заявка]=Счёт!$C$2,ROW([1]!Таблица4[Высота])-1),Счёт!$B24)),"")</f>
        <v>1907</v>
      </c>
    </row>
    <row r="25" spans="1:10" x14ac:dyDescent="0.25">
      <c r="A25" s="10">
        <v>18</v>
      </c>
      <c r="B25" s="11">
        <f t="shared" si="0"/>
        <v>18</v>
      </c>
      <c r="C25" t="str" cm="1">
        <f t="array" ref="C25">IFERROR("Стеклопакет -  "&amp; INDEX([1]!Таблица4[Формула],SMALL(IF([1]!Таблица4[Заявка]=Счёт!$C$2,ROW([1]!Таблица4[Ширина])-1),Счёт!$B25)),"")</f>
        <v>Стеклопакет -  4M1/10/4M1/10/4M1</v>
      </c>
      <c r="D25" t="str" cm="1">
        <f t="array" ref="D25">IFERROR(INDEX([1]!Таблица4[№заказа],SMALL(IF([1]!Таблица4[Заявка]=Счёт!$C$2,ROW([1]!Таблица4[№заказа])-1),Счёт!$B25)),"")</f>
        <v>5586/1/9</v>
      </c>
      <c r="E25" cm="1">
        <f t="array" ref="E25">IFERROR(INDEX([1]!Таблица4[Ширина],SMALL(IF([1]!Таблица4[Заявка]=Счёт!$C$2,ROW([1]!Таблица4[Ширина])-1),Счёт!$B25)),"")</f>
        <v>326</v>
      </c>
      <c r="F25">
        <f t="array" ref="F25">IFERROR(INDEX([1]!Таблица4[Высота],SMALL(IF([1]!Таблица4[Заявка]=Счёт!$C$2,ROW([1]!Таблица4[Высота])-1),Счёт!$B25)),"")</f>
        <v>516</v>
      </c>
      <c r="G25" cm="1">
        <f t="array" ref="G25">IFERROR(INDEX([1]!Таблица4[Кол.во.],SMALL(IF([1]!Таблица4[Заявка]=Счёт!$C$2,ROW([1]!Таблица4[Высота])-1),Счёт!$B25)),"")</f>
        <v>1</v>
      </c>
      <c r="H25" cm="1">
        <f t="array" ref="H25">IFERROR((INDEX([1]!Таблица4[Площадь],SMALL(IF([1]!Таблица4[Заявка]=Счёт!$C$2,ROW([1]!Таблица4[Высота])-1),Счёт!$B25))),"")</f>
        <v>0.16800000000000001</v>
      </c>
      <c r="I25" cm="1">
        <f t="array" ref="I25">IFERROR(INDEX([1]!Таблица4[Цена],SMALL(IF([1]!Таблица4[Заявка]=Счёт!$C$2,ROW([1]!Таблица4[Высота])-1),Счёт!$B25)),"")</f>
        <v>500</v>
      </c>
      <c r="J25" cm="1">
        <f t="array" ref="J25">IFERROR(INDEX([1]!Таблица4[[Сумма ]],SMALL(IF([1]!Таблица4[Заявка]=Счёт!$C$2,ROW([1]!Таблица4[Высота])-1),Счёт!$B25)),"")</f>
        <v>500</v>
      </c>
    </row>
    <row r="26" spans="1:10" x14ac:dyDescent="0.25">
      <c r="A26" s="10">
        <v>19</v>
      </c>
      <c r="B26" s="11">
        <f t="shared" si="0"/>
        <v>19</v>
      </c>
      <c r="C26" t="str" cm="1">
        <f t="array" ref="C26">IFERROR("Стеклопакет -  "&amp; INDEX([1]!Таблица4[Формула],SMALL(IF([1]!Таблица4[Заявка]=Счёт!$C$2,ROW([1]!Таблица4[Ширина])-1),Счёт!$B26)),"")</f>
        <v>Стеклопакет -  4M1/10/4M1/10/4M1</v>
      </c>
      <c r="D26" t="str" cm="1">
        <f t="array" ref="D26">IFERROR(INDEX([1]!Таблица4[№заказа],SMALL(IF([1]!Таблица4[Заявка]=Счёт!$C$2,ROW([1]!Таблица4[№заказа])-1),Счёт!$B26)),"")</f>
        <v>5586/1/9</v>
      </c>
      <c r="E26" cm="1">
        <f t="array" ref="E26">IFERROR(INDEX([1]!Таблица4[Ширина],SMALL(IF([1]!Таблица4[Заявка]=Счёт!$C$2,ROW([1]!Таблица4[Ширина])-1),Счёт!$B26)),"")</f>
        <v>516</v>
      </c>
      <c r="F26">
        <f t="array" ref="F26">IFERROR(INDEX([1]!Таблица4[Высота],SMALL(IF([1]!Таблица4[Заявка]=Счёт!$C$2,ROW([1]!Таблица4[Высота])-1),Счёт!$B26)),"")</f>
        <v>946</v>
      </c>
      <c r="G26" cm="1">
        <f t="array" ref="G26">IFERROR(INDEX([1]!Таблица4[Кол.во.],SMALL(IF([1]!Таблица4[Заявка]=Счёт!$C$2,ROW([1]!Таблица4[Высота])-1),Счёт!$B26)),"")</f>
        <v>1</v>
      </c>
      <c r="H26" cm="1">
        <f t="array" ref="H26">IFERROR((INDEX([1]!Таблица4[Площадь],SMALL(IF([1]!Таблица4[Заявка]=Счёт!$C$2,ROW([1]!Таблица4[Высота])-1),Счёт!$B26))),"")</f>
        <v>0.48799999999999999</v>
      </c>
      <c r="I26" cm="1">
        <f t="array" ref="I26">IFERROR(INDEX([1]!Таблица4[Цена],SMALL(IF([1]!Таблица4[Заявка]=Счёт!$C$2,ROW([1]!Таблица4[Высота])-1),Счёт!$B26)),"")</f>
        <v>1910</v>
      </c>
      <c r="J26" cm="1">
        <f t="array" ref="J26">IFERROR(INDEX([1]!Таблица4[[Сумма ]],SMALL(IF([1]!Таблица4[Заявка]=Счёт!$C$2,ROW([1]!Таблица4[Высота])-1),Счёт!$B26)),"")</f>
        <v>932</v>
      </c>
    </row>
    <row r="27" spans="1:10" x14ac:dyDescent="0.25">
      <c r="A27" s="10">
        <v>20</v>
      </c>
      <c r="B27" s="11">
        <f t="shared" si="0"/>
        <v>20</v>
      </c>
      <c r="C27" t="str" cm="1">
        <f t="array" ref="C27">IFERROR("Стеклопакет -  "&amp; INDEX([1]!Таблица4[Формула],SMALL(IF([1]!Таблица4[Заявка]=Счёт!$C$2,ROW([1]!Таблица4[Ширина])-1),Счёт!$B27)),"")</f>
        <v>Стеклопакет -  4M1/10/4M1/10/4M1</v>
      </c>
      <c r="D27" t="str" cm="1">
        <f t="array" ref="D27">IFERROR(INDEX([1]!Таблица4[№заказа],SMALL(IF([1]!Таблица4[Заявка]=Счёт!$C$2,ROW([1]!Таблица4[№заказа])-1),Счёт!$B27)),"")</f>
        <v>5586/1/9</v>
      </c>
      <c r="E27" cm="1">
        <f t="array" ref="E27">IFERROR(INDEX([1]!Таблица4[Ширина],SMALL(IF([1]!Таблица4[Заявка]=Счёт!$C$2,ROW([1]!Таблица4[Ширина])-1),Счёт!$B27)),"")</f>
        <v>602</v>
      </c>
      <c r="F27">
        <f t="array" ref="F27">IFERROR(INDEX([1]!Таблица4[Высота],SMALL(IF([1]!Таблица4[Заявка]=Счёт!$C$2,ROW([1]!Таблица4[Высота])-1),Счёт!$B27)),"")</f>
        <v>790</v>
      </c>
      <c r="G27" cm="1">
        <f t="array" ref="G27">IFERROR(INDEX([1]!Таблица4[Кол.во.],SMALL(IF([1]!Таблица4[Заявка]=Счёт!$C$2,ROW([1]!Таблица4[Высота])-1),Счёт!$B27)),"")</f>
        <v>1</v>
      </c>
      <c r="H27" cm="1">
        <f t="array" ref="H27">IFERROR((INDEX([1]!Таблица4[Площадь],SMALL(IF([1]!Таблица4[Заявка]=Счёт!$C$2,ROW([1]!Таблица4[Высота])-1),Счёт!$B27))),"")</f>
        <v>0.47599999999999998</v>
      </c>
      <c r="I27" cm="1">
        <f t="array" ref="I27">IFERROR(INDEX([1]!Таблица4[Цена],SMALL(IF([1]!Таблица4[Заявка]=Счёт!$C$2,ROW([1]!Таблица4[Высота])-1),Счёт!$B27)),"")</f>
        <v>1910</v>
      </c>
      <c r="J27" cm="1">
        <f t="array" ref="J27">IFERROR(INDEX([1]!Таблица4[[Сумма ]],SMALL(IF([1]!Таблица4[Заявка]=Счёт!$C$2,ROW([1]!Таблица4[Высота])-1),Счёт!$B27)),"")</f>
        <v>908</v>
      </c>
    </row>
    <row r="28" spans="1:10" x14ac:dyDescent="0.25">
      <c r="A28" s="10">
        <v>21</v>
      </c>
      <c r="B28" s="11">
        <f t="shared" si="0"/>
        <v>21</v>
      </c>
      <c r="C28" t="str" cm="1">
        <f t="array" ref="C28">IFERROR("Стеклопакет -  "&amp; INDEX([1]!Таблица4[Формула],SMALL(IF([1]!Таблица4[Заявка]=Счёт!$C$2,ROW([1]!Таблица4[Ширина])-1),Счёт!$B28)),"")</f>
        <v>Стеклопакет -  4M1/10/4M1/10/4M1</v>
      </c>
      <c r="D28" t="str" cm="1">
        <f t="array" ref="D28">IFERROR(INDEX([1]!Таблица4[№заказа],SMALL(IF([1]!Таблица4[Заявка]=Счёт!$C$2,ROW([1]!Таблица4[№заказа])-1),Счёт!$B28)),"")</f>
        <v>5586/1/9</v>
      </c>
      <c r="E28" cm="1">
        <f t="array" ref="E28">IFERROR(INDEX([1]!Таблица4[Ширина],SMALL(IF([1]!Таблица4[Заявка]=Счёт!$C$2,ROW([1]!Таблица4[Ширина])-1),Счёт!$B28)),"")</f>
        <v>602</v>
      </c>
      <c r="F28">
        <f t="array" ref="F28">IFERROR(INDEX([1]!Таблица4[Высота],SMALL(IF([1]!Таблица4[Заявка]=Счёт!$C$2,ROW([1]!Таблица4[Высота])-1),Счёт!$B28)),"")</f>
        <v>1472</v>
      </c>
      <c r="G28" cm="1">
        <f t="array" ref="G28">IFERROR(INDEX([1]!Таблица4[Кол.во.],SMALL(IF([1]!Таблица4[Заявка]=Счёт!$C$2,ROW([1]!Таблица4[Высота])-1),Счёт!$B28)),"")</f>
        <v>1</v>
      </c>
      <c r="H28" cm="1">
        <f t="array" ref="H28">IFERROR((INDEX([1]!Таблица4[Площадь],SMALL(IF([1]!Таблица4[Заявка]=Счёт!$C$2,ROW([1]!Таблица4[Высота])-1),Счёт!$B28))),"")</f>
        <v>0.88600000000000001</v>
      </c>
      <c r="I28" cm="1">
        <f t="array" ref="I28">IFERROR(INDEX([1]!Таблица4[Цена],SMALL(IF([1]!Таблица4[Заявка]=Счёт!$C$2,ROW([1]!Таблица4[Высота])-1),Счёт!$B28)),"")</f>
        <v>1910</v>
      </c>
      <c r="J28" cm="1">
        <f t="array" ref="J28">IFERROR(INDEX([1]!Таблица4[[Сумма ]],SMALL(IF([1]!Таблица4[Заявка]=Счёт!$C$2,ROW([1]!Таблица4[Высота])-1),Счёт!$B28)),"")</f>
        <v>1693</v>
      </c>
    </row>
    <row r="29" spans="1:10" x14ac:dyDescent="0.25">
      <c r="A29" s="10">
        <v>22</v>
      </c>
      <c r="B29" s="11">
        <f t="shared" si="0"/>
        <v>22</v>
      </c>
      <c r="C29" t="str" cm="1">
        <f t="array" ref="C29">IFERROR("Стеклопакет -  "&amp; INDEX([1]!Таблица4[Формула],SMALL(IF([1]!Таблица4[Заявка]=Счёт!$C$2,ROW([1]!Таблица4[Ширина])-1),Счёт!$B29)),"")</f>
        <v>Стеклопакет -  4M1/10/4M1/10/4M1</v>
      </c>
      <c r="D29" t="str" cm="1">
        <f t="array" ref="D29">IFERROR(INDEX([1]!Таблица4[№заказа],SMALL(IF([1]!Таблица4[Заявка]=Счёт!$C$2,ROW([1]!Таблица4[№заказа])-1),Счёт!$B29)),"")</f>
        <v>5586/1/9</v>
      </c>
      <c r="E29" cm="1">
        <f t="array" ref="E29">IFERROR(INDEX([1]!Таблица4[Ширина],SMALL(IF([1]!Таблица4[Заявка]=Счёт!$C$2,ROW([1]!Таблица4[Ширина])-1),Счёт!$B29)),"")</f>
        <v>616</v>
      </c>
      <c r="F29">
        <f t="array" ref="F29">IFERROR(INDEX([1]!Таблица4[Высота],SMALL(IF([1]!Таблица4[Заявка]=Счёт!$C$2,ROW([1]!Таблица4[Высота])-1),Счёт!$B29)),"")</f>
        <v>1522</v>
      </c>
      <c r="G29" cm="1">
        <f t="array" ref="G29">IFERROR(INDEX([1]!Таблица4[Кол.во.],SMALL(IF([1]!Таблица4[Заявка]=Счёт!$C$2,ROW([1]!Таблица4[Высота])-1),Счёт!$B29)),"")</f>
        <v>1</v>
      </c>
      <c r="H29" cm="1">
        <f t="array" ref="H29">IFERROR((INDEX([1]!Таблица4[Площадь],SMALL(IF([1]!Таблица4[Заявка]=Счёт!$C$2,ROW([1]!Таблица4[Высота])-1),Счёт!$B29))),"")</f>
        <v>0.93799999999999994</v>
      </c>
      <c r="I29" cm="1">
        <f t="array" ref="I29">IFERROR(INDEX([1]!Таблица4[Цена],SMALL(IF([1]!Таблица4[Заявка]=Счёт!$C$2,ROW([1]!Таблица4[Высота])-1),Счёт!$B29)),"")</f>
        <v>1910</v>
      </c>
      <c r="J29" cm="1">
        <f t="array" ref="J29">IFERROR(INDEX([1]!Таблица4[[Сумма ]],SMALL(IF([1]!Таблица4[Заявка]=Счёт!$C$2,ROW([1]!Таблица4[Высота])-1),Счёт!$B29)),"")</f>
        <v>1791</v>
      </c>
    </row>
    <row r="30" spans="1:10" x14ac:dyDescent="0.25">
      <c r="A30" s="10">
        <v>23</v>
      </c>
      <c r="B30" s="11">
        <f t="shared" si="0"/>
        <v>23</v>
      </c>
      <c r="C30" t="str" cm="1">
        <f t="array" ref="C30">IFERROR("Стеклопакет -  "&amp; INDEX([1]!Таблица4[Формула],SMALL(IF([1]!Таблица4[Заявка]=Счёт!$C$2,ROW([1]!Таблица4[Ширина])-1),Счёт!$B30)),"")</f>
        <v>Стеклопакет -  4M1/10/4M1/10/4M1</v>
      </c>
      <c r="D30" t="str" cm="1">
        <f t="array" ref="D30">IFERROR(INDEX([1]!Таблица4[№заказа],SMALL(IF([1]!Таблица4[Заявка]=Счёт!$C$2,ROW([1]!Таблица4[№заказа])-1),Счёт!$B30)),"")</f>
        <v>5586/1/10</v>
      </c>
      <c r="E30" cm="1">
        <f t="array" ref="E30">IFERROR(INDEX([1]!Таблица4[Ширина],SMALL(IF([1]!Таблица4[Заявка]=Счёт!$C$2,ROW([1]!Таблица4[Ширина])-1),Счёт!$B30)),"")</f>
        <v>292</v>
      </c>
      <c r="F30">
        <f t="array" ref="F30">IFERROR(INDEX([1]!Таблица4[Высота],SMALL(IF([1]!Таблица4[Заявка]=Счёт!$C$2,ROW([1]!Таблица4[Высота])-1),Счёт!$B30)),"")</f>
        <v>862</v>
      </c>
      <c r="G30" cm="1">
        <f t="array" ref="G30">IFERROR(INDEX([1]!Таблица4[Кол.во.],SMALL(IF([1]!Таблица4[Заявка]=Счёт!$C$2,ROW([1]!Таблица4[Высота])-1),Счёт!$B30)),"")</f>
        <v>1</v>
      </c>
      <c r="H30" cm="1">
        <f t="array" ref="H30">IFERROR((INDEX([1]!Таблица4[Площадь],SMALL(IF([1]!Таблица4[Заявка]=Счёт!$C$2,ROW([1]!Таблица4[Высота])-1),Счёт!$B30))),"")</f>
        <v>0.252</v>
      </c>
      <c r="I30" cm="1">
        <f t="array" ref="I30">IFERROR(INDEX([1]!Таблица4[Цена],SMALL(IF([1]!Таблица4[Заявка]=Счёт!$C$2,ROW([1]!Таблица4[Высота])-1),Счёт!$B30)),"")</f>
        <v>2480</v>
      </c>
      <c r="J30" cm="1">
        <f t="array" ref="J30">IFERROR(INDEX([1]!Таблица4[[Сумма ]],SMALL(IF([1]!Таблица4[Заявка]=Счёт!$C$2,ROW([1]!Таблица4[Высота])-1),Счёт!$B30)),"")</f>
        <v>624</v>
      </c>
    </row>
    <row r="31" spans="1:10" x14ac:dyDescent="0.25">
      <c r="A31" s="10">
        <v>24</v>
      </c>
      <c r="B31" s="11">
        <f t="shared" si="0"/>
        <v>24</v>
      </c>
      <c r="C31" t="str" cm="1">
        <f t="array" ref="C31">IFERROR("Стеклопакет -  "&amp; INDEX([1]!Таблица4[Формула],SMALL(IF([1]!Таблица4[Заявка]=Счёт!$C$2,ROW([1]!Таблица4[Ширина])-1),Счёт!$B31)),"")</f>
        <v>Стеклопакет -  4M1/10/4M1/10/4M1</v>
      </c>
      <c r="D31" t="str" cm="1">
        <f t="array" ref="D31">IFERROR(INDEX([1]!Таблица4[№заказа],SMALL(IF([1]!Таблица4[Заявка]=Счёт!$C$2,ROW([1]!Таблица4[№заказа])-1),Счёт!$B31)),"")</f>
        <v>5586/1/11</v>
      </c>
      <c r="E31" cm="1">
        <f t="array" ref="E31">IFERROR(INDEX([1]!Таблица4[Ширина],SMALL(IF([1]!Таблица4[Заявка]=Счёт!$C$2,ROW([1]!Таблица4[Ширина])-1),Счёт!$B31)),"")</f>
        <v>292</v>
      </c>
      <c r="F31">
        <f t="array" ref="F31">IFERROR(INDEX([1]!Таблица4[Высота],SMALL(IF([1]!Таблица4[Заявка]=Счёт!$C$2,ROW([1]!Таблица4[Высота])-1),Счёт!$B31)),"")</f>
        <v>862</v>
      </c>
      <c r="G31" cm="1">
        <f t="array" ref="G31">IFERROR(INDEX([1]!Таблица4[Кол.во.],SMALL(IF([1]!Таблица4[Заявка]=Счёт!$C$2,ROW([1]!Таблица4[Высота])-1),Счёт!$B31)),"")</f>
        <v>1</v>
      </c>
      <c r="H31" cm="1">
        <f t="array" ref="H31">IFERROR((INDEX([1]!Таблица4[Площадь],SMALL(IF([1]!Таблица4[Заявка]=Счёт!$C$2,ROW([1]!Таблица4[Высота])-1),Счёт!$B31))),"")</f>
        <v>0.252</v>
      </c>
      <c r="I31" cm="1">
        <f t="array" ref="I31">IFERROR(INDEX([1]!Таблица4[Цена],SMALL(IF([1]!Таблица4[Заявка]=Счёт!$C$2,ROW([1]!Таблица4[Высота])-1),Счёт!$B31)),"")</f>
        <v>2480</v>
      </c>
      <c r="J31" cm="1">
        <f t="array" ref="J31">IFERROR(INDEX([1]!Таблица4[[Сумма ]],SMALL(IF([1]!Таблица4[Заявка]=Счёт!$C$2,ROW([1]!Таблица4[Высота])-1),Счёт!$B31)),"")</f>
        <v>624</v>
      </c>
    </row>
    <row r="32" spans="1:10" x14ac:dyDescent="0.25">
      <c r="A32" s="10">
        <v>25</v>
      </c>
      <c r="B32" s="11">
        <f t="shared" si="0"/>
        <v>25</v>
      </c>
      <c r="C32" t="str" cm="1">
        <f t="array" ref="C32">IFERROR("Стеклопакет -  "&amp; INDEX([1]!Таблица4[Формула],SMALL(IF([1]!Таблица4[Заявка]=Счёт!$C$2,ROW([1]!Таблица4[Ширина])-1),Счёт!$B32)),"")</f>
        <v>Стеклопакет -  4M1/10/4M1/10/4M1</v>
      </c>
      <c r="D32" t="str" cm="1">
        <f t="array" ref="D32">IFERROR(INDEX([1]!Таблица4[№заказа],SMALL(IF([1]!Таблица4[Заявка]=Счёт!$C$2,ROW([1]!Таблица4[№заказа])-1),Счёт!$B32)),"")</f>
        <v>5586/1/12</v>
      </c>
      <c r="E32" cm="1">
        <f t="array" ref="E32">IFERROR(INDEX([1]!Таблица4[Ширина],SMALL(IF([1]!Таблица4[Заявка]=Счёт!$C$2,ROW([1]!Таблица4[Ширина])-1),Счёт!$B32)),"")</f>
        <v>292</v>
      </c>
      <c r="F32">
        <f t="array" ref="F32">IFERROR(INDEX([1]!Таблица4[Высота],SMALL(IF([1]!Таблица4[Заявка]=Счёт!$C$2,ROW([1]!Таблица4[Высота])-1),Счёт!$B32)),"")</f>
        <v>862</v>
      </c>
      <c r="G32" cm="1">
        <f t="array" ref="G32">IFERROR(INDEX([1]!Таблица4[Кол.во.],SMALL(IF([1]!Таблица4[Заявка]=Счёт!$C$2,ROW([1]!Таблица4[Высота])-1),Счёт!$B32)),"")</f>
        <v>1</v>
      </c>
      <c r="H32" cm="1">
        <f t="array" ref="H32">IFERROR((INDEX([1]!Таблица4[Площадь],SMALL(IF([1]!Таблица4[Заявка]=Счёт!$C$2,ROW([1]!Таблица4[Высота])-1),Счёт!$B32))),"")</f>
        <v>0.252</v>
      </c>
      <c r="I32" cm="1">
        <f t="array" ref="I32">IFERROR(INDEX([1]!Таблица4[Цена],SMALL(IF([1]!Таблица4[Заявка]=Счёт!$C$2,ROW([1]!Таблица4[Высота])-1),Счёт!$B32)),"")</f>
        <v>2480</v>
      </c>
      <c r="J32" cm="1">
        <f t="array" ref="J32">IFERROR(INDEX([1]!Таблица4[[Сумма ]],SMALL(IF([1]!Таблица4[Заявка]=Счёт!$C$2,ROW([1]!Таблица4[Высота])-1),Счёт!$B32)),"")</f>
        <v>624</v>
      </c>
    </row>
    <row r="33" spans="1:10" x14ac:dyDescent="0.25">
      <c r="A33" s="10">
        <v>26</v>
      </c>
      <c r="B33" s="11">
        <f t="shared" si="0"/>
        <v>26</v>
      </c>
      <c r="C33" t="str" cm="1">
        <f t="array" ref="C33">IFERROR("Стеклопакет -  "&amp; INDEX([1]!Таблица4[Формула],SMALL(IF([1]!Таблица4[Заявка]=Счёт!$C$2,ROW([1]!Таблица4[Ширина])-1),Счёт!$B33)),"")</f>
        <v>Стеклопакет -  4M1/10/4M1/10/4M1</v>
      </c>
      <c r="D33" t="str" cm="1">
        <f t="array" ref="D33">IFERROR(INDEX([1]!Таблица4[№заказа],SMALL(IF([1]!Таблица4[Заявка]=Счёт!$C$2,ROW([1]!Таблица4[№заказа])-1),Счёт!$B33)),"")</f>
        <v>5586/1/13</v>
      </c>
      <c r="E33" cm="1">
        <f t="array" ref="E33">IFERROR(INDEX([1]!Таблица4[Ширина],SMALL(IF([1]!Таблица4[Заявка]=Счёт!$C$2,ROW([1]!Таблица4[Ширина])-1),Счёт!$B33)),"")</f>
        <v>292</v>
      </c>
      <c r="F33">
        <f t="array" ref="F33">IFERROR(INDEX([1]!Таблица4[Высота],SMALL(IF([1]!Таблица4[Заявка]=Счёт!$C$2,ROW([1]!Таблица4[Высота])-1),Счёт!$B33)),"")</f>
        <v>862</v>
      </c>
      <c r="G33" cm="1">
        <f t="array" ref="G33">IFERROR(INDEX([1]!Таблица4[Кол.во.],SMALL(IF([1]!Таблица4[Заявка]=Счёт!$C$2,ROW([1]!Таблица4[Высота])-1),Счёт!$B33)),"")</f>
        <v>1</v>
      </c>
      <c r="H33" cm="1">
        <f t="array" ref="H33">IFERROR((INDEX([1]!Таблица4[Площадь],SMALL(IF([1]!Таблица4[Заявка]=Счёт!$C$2,ROW([1]!Таблица4[Высота])-1),Счёт!$B33))),"")</f>
        <v>0.252</v>
      </c>
      <c r="I33" cm="1">
        <f t="array" ref="I33">IFERROR(INDEX([1]!Таблица4[Цена],SMALL(IF([1]!Таблица4[Заявка]=Счёт!$C$2,ROW([1]!Таблица4[Высота])-1),Счёт!$B33)),"")</f>
        <v>2480</v>
      </c>
      <c r="J33" cm="1">
        <f t="array" ref="J33">IFERROR(INDEX([1]!Таблица4[[Сумма ]],SMALL(IF([1]!Таблица4[Заявка]=Счёт!$C$2,ROW([1]!Таблица4[Высота])-1),Счёт!$B33)),"")</f>
        <v>624</v>
      </c>
    </row>
    <row r="34" spans="1:10" x14ac:dyDescent="0.25">
      <c r="A34" s="10">
        <v>27</v>
      </c>
      <c r="B34" s="11">
        <f t="shared" si="0"/>
        <v>27</v>
      </c>
      <c r="C34" t="str" cm="1">
        <f t="array" ref="C34">IFERROR("Стеклопакет -  "&amp; INDEX([1]!Таблица4[Формула],SMALL(IF([1]!Таблица4[Заявка]=Счёт!$C$2,ROW([1]!Таблица4[Ширина])-1),Счёт!$B34)),"")</f>
        <v>Стеклопакет -  4M1/10/4M1/10/4M1</v>
      </c>
      <c r="D34" t="str" cm="1">
        <f t="array" ref="D34">IFERROR(INDEX([1]!Таблица4[№заказа],SMALL(IF([1]!Таблица4[Заявка]=Счёт!$C$2,ROW([1]!Таблица4[№заказа])-1),Счёт!$B34)),"")</f>
        <v>5586/1/14</v>
      </c>
      <c r="E34" cm="1">
        <f t="array" ref="E34">IFERROR(INDEX([1]!Таблица4[Ширина],SMALL(IF([1]!Таблица4[Заявка]=Счёт!$C$2,ROW([1]!Таблица4[Ширина])-1),Счёт!$B34)),"")</f>
        <v>292</v>
      </c>
      <c r="F34">
        <f t="array" ref="F34">IFERROR(INDEX([1]!Таблица4[Высота],SMALL(IF([1]!Таблица4[Заявка]=Счёт!$C$2,ROW([1]!Таблица4[Высота])-1),Счёт!$B34)),"")</f>
        <v>862</v>
      </c>
      <c r="G34" cm="1">
        <f t="array" ref="G34">IFERROR(INDEX([1]!Таблица4[Кол.во.],SMALL(IF([1]!Таблица4[Заявка]=Счёт!$C$2,ROW([1]!Таблица4[Высота])-1),Счёт!$B34)),"")</f>
        <v>1</v>
      </c>
      <c r="H34" cm="1">
        <f t="array" ref="H34">IFERROR((INDEX([1]!Таблица4[Площадь],SMALL(IF([1]!Таблица4[Заявка]=Счёт!$C$2,ROW([1]!Таблица4[Высота])-1),Счёт!$B34))),"")</f>
        <v>0.252</v>
      </c>
      <c r="I34" cm="1">
        <f t="array" ref="I34">IFERROR(INDEX([1]!Таблица4[Цена],SMALL(IF([1]!Таблица4[Заявка]=Счёт!$C$2,ROW([1]!Таблица4[Высота])-1),Счёт!$B34)),"")</f>
        <v>2480</v>
      </c>
      <c r="J34" cm="1">
        <f t="array" ref="J34">IFERROR(INDEX([1]!Таблица4[[Сумма ]],SMALL(IF([1]!Таблица4[Заявка]=Счёт!$C$2,ROW([1]!Таблица4[Высота])-1),Счёт!$B34)),"")</f>
        <v>624</v>
      </c>
    </row>
    <row r="35" spans="1:10" x14ac:dyDescent="0.25">
      <c r="A35" s="10">
        <v>28</v>
      </c>
      <c r="B35" s="11">
        <f t="shared" si="0"/>
        <v>28</v>
      </c>
      <c r="C35" t="str" cm="1">
        <f t="array" ref="C35">IFERROR("Стеклопакет -  "&amp; INDEX([1]!Таблица4[Формула],SMALL(IF([1]!Таблица4[Заявка]=Счёт!$C$2,ROW([1]!Таблица4[Ширина])-1),Счёт!$B35)),"")</f>
        <v>Стеклопакет -  4M1/10/4M1/10/4M1</v>
      </c>
      <c r="D35" t="str" cm="1">
        <f t="array" ref="D35">IFERROR(INDEX([1]!Таблица4[№заказа],SMALL(IF([1]!Таблица4[Заявка]=Счёт!$C$2,ROW([1]!Таблица4[№заказа])-1),Счёт!$B35)),"")</f>
        <v>5586/1/15</v>
      </c>
      <c r="E35" cm="1">
        <f t="array" ref="E35">IFERROR(INDEX([1]!Таблица4[Ширина],SMALL(IF([1]!Таблица4[Заявка]=Счёт!$C$2,ROW([1]!Таблица4[Ширина])-1),Счёт!$B35)),"")</f>
        <v>490</v>
      </c>
      <c r="F35">
        <f t="array" ref="F35">IFERROR(INDEX([1]!Таблица4[Высота],SMALL(IF([1]!Таблица4[Заявка]=Счёт!$C$2,ROW([1]!Таблица4[Высота])-1),Счёт!$B35)),"")</f>
        <v>1442</v>
      </c>
      <c r="G35" cm="1">
        <f t="array" ref="G35">IFERROR(INDEX([1]!Таблица4[Кол.во.],SMALL(IF([1]!Таблица4[Заявка]=Счёт!$C$2,ROW([1]!Таблица4[Высота])-1),Счёт!$B35)),"")</f>
        <v>1</v>
      </c>
      <c r="H35" cm="1">
        <f t="array" ref="H35">IFERROR((INDEX([1]!Таблица4[Площадь],SMALL(IF([1]!Таблица4[Заявка]=Счёт!$C$2,ROW([1]!Таблица4[Высота])-1),Счёт!$B35))),"")</f>
        <v>0.70699999999999996</v>
      </c>
      <c r="I35" cm="1">
        <f t="array" ref="I35">IFERROR(INDEX([1]!Таблица4[Цена],SMALL(IF([1]!Таблица4[Заявка]=Счёт!$C$2,ROW([1]!Таблица4[Высота])-1),Счёт!$B35)),"")</f>
        <v>1910</v>
      </c>
      <c r="J35" cm="1">
        <f t="array" ref="J35">IFERROR(INDEX([1]!Таблица4[[Сумма ]],SMALL(IF([1]!Таблица4[Заявка]=Счёт!$C$2,ROW([1]!Таблица4[Высота])-1),Счёт!$B35)),"")</f>
        <v>1350</v>
      </c>
    </row>
    <row r="36" spans="1:10" x14ac:dyDescent="0.25">
      <c r="A36" s="10">
        <v>29</v>
      </c>
      <c r="B36" s="11">
        <f t="shared" si="0"/>
        <v>29</v>
      </c>
      <c r="C36" t="str" cm="1">
        <f t="array" ref="C36">IFERROR("Стеклопакет -  "&amp; INDEX([1]!Таблица4[Формула],SMALL(IF([1]!Таблица4[Заявка]=Счёт!$C$2,ROW([1]!Таблица4[Ширина])-1),Счёт!$B36)),"")</f>
        <v>Стеклопакет -  4M1/10/4M1/10/4M1</v>
      </c>
      <c r="D36" t="str" cm="1">
        <f t="array" ref="D36">IFERROR(INDEX([1]!Таблица4[№заказа],SMALL(IF([1]!Таблица4[Заявка]=Счёт!$C$2,ROW([1]!Таблица4[№заказа])-1),Счёт!$B36)),"")</f>
        <v>5586/1/15</v>
      </c>
      <c r="E36" cm="1">
        <f t="array" ref="E36">IFERROR(INDEX([1]!Таблица4[Ширина],SMALL(IF([1]!Таблица4[Заявка]=Счёт!$C$2,ROW([1]!Таблица4[Ширина])-1),Счёт!$B36)),"")</f>
        <v>486</v>
      </c>
      <c r="F36">
        <f t="array" ref="F36">IFERROR(INDEX([1]!Таблица4[Высота],SMALL(IF([1]!Таблица4[Заявка]=Счёт!$C$2,ROW([1]!Таблица4[Высота])-1),Счёт!$B36)),"")</f>
        <v>1542</v>
      </c>
      <c r="G36" cm="1">
        <f t="array" ref="G36">IFERROR(INDEX([1]!Таблица4[Кол.во.],SMALL(IF([1]!Таблица4[Заявка]=Счёт!$C$2,ROW([1]!Таблица4[Высота])-1),Счёт!$B36)),"")</f>
        <v>2</v>
      </c>
      <c r="H36" cm="1">
        <f t="array" ref="H36">IFERROR((INDEX([1]!Таблица4[Площадь],SMALL(IF([1]!Таблица4[Заявка]=Счёт!$C$2,ROW([1]!Таблица4[Высота])-1),Счёт!$B36))),"")</f>
        <v>1.4990000000000001</v>
      </c>
      <c r="I36" cm="1">
        <f t="array" ref="I36">IFERROR(INDEX([1]!Таблица4[Цена],SMALL(IF([1]!Таблица4[Заявка]=Счёт!$C$2,ROW([1]!Таблица4[Высота])-1),Счёт!$B36)),"")</f>
        <v>1910</v>
      </c>
      <c r="J36" cm="1">
        <f t="array" ref="J36">IFERROR(INDEX([1]!Таблица4[[Сумма ]],SMALL(IF([1]!Таблица4[Заявка]=Счёт!$C$2,ROW([1]!Таблица4[Высота])-1),Счёт!$B36)),"")</f>
        <v>2862</v>
      </c>
    </row>
    <row r="37" spans="1:10" x14ac:dyDescent="0.25">
      <c r="A37" s="10">
        <v>30</v>
      </c>
      <c r="B37" s="11">
        <f t="shared" si="0"/>
        <v>30</v>
      </c>
      <c r="C37" t="str" cm="1">
        <f t="array" ref="C37">IFERROR("Стеклопакет -  "&amp; INDEX([1]!Таблица4[Формула],SMALL(IF([1]!Таблица4[Заявка]=Счёт!$C$2,ROW([1]!Таблица4[Ширина])-1),Счёт!$B37)),"")</f>
        <v>Стеклопакет -  4M1/10/4M1/10/4M1</v>
      </c>
      <c r="D37" t="str" cm="1">
        <f t="array" ref="D37">IFERROR(INDEX([1]!Таблица4[№заказа],SMALL(IF([1]!Таблица4[Заявка]=Счёт!$C$2,ROW([1]!Таблица4[№заказа])-1),Счёт!$B37)),"")</f>
        <v>5586/1/16</v>
      </c>
      <c r="E37" cm="1">
        <f t="array" ref="E37">IFERROR(INDEX([1]!Таблица4[Ширина],SMALL(IF([1]!Таблица4[Заявка]=Счёт!$C$2,ROW([1]!Таблица4[Ширина])-1),Счёт!$B37)),"")</f>
        <v>762</v>
      </c>
      <c r="F37">
        <f t="array" ref="F37">IFERROR(INDEX([1]!Таблица4[Высота],SMALL(IF([1]!Таблица4[Заявка]=Счёт!$C$2,ROW([1]!Таблица4[Высота])-1),Счёт!$B37)),"")</f>
        <v>1632</v>
      </c>
      <c r="G37" cm="1">
        <f t="array" ref="G37">IFERROR(INDEX([1]!Таблица4[Кол.во.],SMALL(IF([1]!Таблица4[Заявка]=Счёт!$C$2,ROW([1]!Таблица4[Высота])-1),Счёт!$B37)),"")</f>
        <v>1</v>
      </c>
      <c r="H37" cm="1">
        <f t="array" ref="H37">IFERROR((INDEX([1]!Таблица4[Площадь],SMALL(IF([1]!Таблица4[Заявка]=Счёт!$C$2,ROW([1]!Таблица4[Высота])-1),Счёт!$B37))),"")</f>
        <v>1.244</v>
      </c>
      <c r="I37" cm="1">
        <f t="array" ref="I37">IFERROR(INDEX([1]!Таблица4[Цена],SMALL(IF([1]!Таблица4[Заявка]=Счёт!$C$2,ROW([1]!Таблица4[Высота])-1),Счёт!$B37)),"")</f>
        <v>1910</v>
      </c>
      <c r="J37" cm="1">
        <f t="array" ref="J37">IFERROR(INDEX([1]!Таблица4[[Сумма ]],SMALL(IF([1]!Таблица4[Заявка]=Счёт!$C$2,ROW([1]!Таблица4[Высота])-1),Счёт!$B37)),"")</f>
        <v>2375</v>
      </c>
    </row>
    <row r="38" spans="1:10" x14ac:dyDescent="0.25">
      <c r="A38" s="10">
        <v>31</v>
      </c>
      <c r="B38" s="11">
        <f t="shared" si="0"/>
        <v>31</v>
      </c>
      <c r="C38" t="str" cm="1">
        <f t="array" ref="C38">IFERROR("Стеклопакет -  "&amp; INDEX([1]!Таблица4[Формула],SMALL(IF([1]!Таблица4[Заявка]=Счёт!$C$2,ROW([1]!Таблица4[Ширина])-1),Счёт!$B38)),"")</f>
        <v>Стеклопакет -  4M1/10/4M1/10/4M1</v>
      </c>
      <c r="D38" t="str" cm="1">
        <f t="array" ref="D38">IFERROR(INDEX([1]!Таблица4[№заказа],SMALL(IF([1]!Таблица4[Заявка]=Счёт!$C$2,ROW([1]!Таблица4[№заказа])-1),Счёт!$B38)),"")</f>
        <v>5586/1/17</v>
      </c>
      <c r="E38" cm="1">
        <f t="array" ref="E38">IFERROR(INDEX([1]!Таблица4[Ширина],SMALL(IF([1]!Таблица4[Заявка]=Счёт!$C$2,ROW([1]!Таблица4[Ширина])-1),Счёт!$B38)),"")</f>
        <v>456</v>
      </c>
      <c r="F38">
        <f t="array" ref="F38">IFERROR(INDEX([1]!Таблица4[Высота],SMALL(IF([1]!Таблица4[Заявка]=Счёт!$C$2,ROW([1]!Таблица4[Высота])-1),Счёт!$B38)),"")</f>
        <v>1642</v>
      </c>
      <c r="G38" cm="1">
        <f t="array" ref="G38">IFERROR(INDEX([1]!Таблица4[Кол.во.],SMALL(IF([1]!Таблица4[Заявка]=Счёт!$C$2,ROW([1]!Таблица4[Высота])-1),Счёт!$B38)),"")</f>
        <v>1</v>
      </c>
      <c r="H38" cm="1">
        <f t="array" ref="H38">IFERROR((INDEX([1]!Таблица4[Площадь],SMALL(IF([1]!Таблица4[Заявка]=Счёт!$C$2,ROW([1]!Таблица4[Высота])-1),Счёт!$B38))),"")</f>
        <v>0.749</v>
      </c>
      <c r="I38" cm="1">
        <f t="array" ref="I38">IFERROR(INDEX([1]!Таблица4[Цена],SMALL(IF([1]!Таблица4[Заявка]=Счёт!$C$2,ROW([1]!Таблица4[Высота])-1),Счёт!$B38)),"")</f>
        <v>1910</v>
      </c>
      <c r="J38" cm="1">
        <f t="array" ref="J38">IFERROR(INDEX([1]!Таблица4[[Сумма ]],SMALL(IF([1]!Таблица4[Заявка]=Счёт!$C$2,ROW([1]!Таблица4[Высота])-1),Счёт!$B38)),"")</f>
        <v>1430</v>
      </c>
    </row>
    <row r="39" spans="1:10" x14ac:dyDescent="0.25">
      <c r="A39" s="10">
        <v>32</v>
      </c>
      <c r="B39" s="11">
        <f t="shared" si="0"/>
        <v>32</v>
      </c>
      <c r="C39" t="str" cm="1">
        <f t="array" ref="C39">IFERROR("Стеклопакет -  "&amp; INDEX([1]!Таблица4[Формула],SMALL(IF([1]!Таблица4[Заявка]=Счёт!$C$2,ROW([1]!Таблица4[Ширина])-1),Счёт!$B39)),"")</f>
        <v>Стеклопакет -  4M1/10/4M1/10/4M1</v>
      </c>
      <c r="D39" t="str" cm="1">
        <f t="array" ref="D39">IFERROR(INDEX([1]!Таблица4[№заказа],SMALL(IF([1]!Таблица4[Заявка]=Счёт!$C$2,ROW([1]!Таблица4[№заказа])-1),Счёт!$B39)),"")</f>
        <v>5586/1/17</v>
      </c>
      <c r="E39" cm="1">
        <f t="array" ref="E39">IFERROR(INDEX([1]!Таблица4[Ширина],SMALL(IF([1]!Таблица4[Заявка]=Счёт!$C$2,ROW([1]!Таблица4[Ширина])-1),Счёт!$B39)),"")</f>
        <v>456</v>
      </c>
      <c r="F39">
        <f t="array" ref="F39">IFERROR(INDEX([1]!Таблица4[Высота],SMALL(IF([1]!Таблица4[Заявка]=Счёт!$C$2,ROW([1]!Таблица4[Высота])-1),Счёт!$B39)),"")</f>
        <v>1742</v>
      </c>
      <c r="G39" cm="1">
        <f t="array" ref="G39">IFERROR(INDEX([1]!Таблица4[Кол.во.],SMALL(IF([1]!Таблица4[Заявка]=Счёт!$C$2,ROW([1]!Таблица4[Высота])-1),Счёт!$B39)),"")</f>
        <v>1</v>
      </c>
      <c r="H39" cm="1">
        <f t="array" ref="H39">IFERROR((INDEX([1]!Таблица4[Площадь],SMALL(IF([1]!Таблица4[Заявка]=Счёт!$C$2,ROW([1]!Таблица4[Высота])-1),Счёт!$B39))),"")</f>
        <v>0.79400000000000004</v>
      </c>
      <c r="I39" cm="1">
        <f t="array" ref="I39">IFERROR(INDEX([1]!Таблица4[Цена],SMALL(IF([1]!Таблица4[Заявка]=Счёт!$C$2,ROW([1]!Таблица4[Высота])-1),Счёт!$B39)),"")</f>
        <v>1910</v>
      </c>
      <c r="J39" cm="1">
        <f t="array" ref="J39">IFERROR(INDEX([1]!Таблица4[[Сумма ]],SMALL(IF([1]!Таблица4[Заявка]=Счёт!$C$2,ROW([1]!Таблица4[Высота])-1),Счёт!$B39)),"")</f>
        <v>1517</v>
      </c>
    </row>
    <row r="40" spans="1:10" x14ac:dyDescent="0.25">
      <c r="A40" s="10">
        <v>33</v>
      </c>
      <c r="B40" s="11">
        <f t="shared" si="0"/>
        <v>33</v>
      </c>
      <c r="C40" t="str" cm="1">
        <f t="array" ref="C40">IFERROR("Стеклопакет -  "&amp; INDEX([1]!Таблица4[Формула],SMALL(IF([1]!Таблица4[Заявка]=Счёт!$C$2,ROW([1]!Таблица4[Ширина])-1),Счёт!$B40)),"")</f>
        <v>Стеклопакет -  4M1/10/4M1/10/4M1</v>
      </c>
      <c r="D40" t="str" cm="1">
        <f t="array" ref="D40">IFERROR(INDEX([1]!Таблица4[№заказа],SMALL(IF([1]!Таблица4[Заявка]=Счёт!$C$2,ROW([1]!Таблица4[№заказа])-1),Счёт!$B40)),"")</f>
        <v>5586/1/18</v>
      </c>
      <c r="E40" cm="1">
        <f t="array" ref="E40">IFERROR(INDEX([1]!Таблица4[Ширина],SMALL(IF([1]!Таблица4[Заявка]=Счёт!$C$2,ROW([1]!Таблица4[Ширина])-1),Счёт!$B40)),"")</f>
        <v>792</v>
      </c>
      <c r="F40">
        <f t="array" ref="F40">IFERROR(INDEX([1]!Таблица4[Высота],SMALL(IF([1]!Таблица4[Заявка]=Счёт!$C$2,ROW([1]!Таблица4[Высота])-1),Счёт!$B40)),"")</f>
        <v>1642</v>
      </c>
      <c r="G40" cm="1">
        <f t="array" ref="G40">IFERROR(INDEX([1]!Таблица4[Кол.во.],SMALL(IF([1]!Таблица4[Заявка]=Счёт!$C$2,ROW([1]!Таблица4[Высота])-1),Счёт!$B40)),"")</f>
        <v>1</v>
      </c>
      <c r="H40" cm="1">
        <f t="array" ref="H40">IFERROR((INDEX([1]!Таблица4[Площадь],SMALL(IF([1]!Таблица4[Заявка]=Счёт!$C$2,ROW([1]!Таблица4[Высота])-1),Счёт!$B40))),"")</f>
        <v>1.3</v>
      </c>
      <c r="I40" cm="1">
        <f t="array" ref="I40">IFERROR(INDEX([1]!Таблица4[Цена],SMALL(IF([1]!Таблица4[Заявка]=Счёт!$C$2,ROW([1]!Таблица4[Высота])-1),Счёт!$B40)),"")</f>
        <v>1910</v>
      </c>
      <c r="J40" cm="1">
        <f t="array" ref="J40">IFERROR(INDEX([1]!Таблица4[[Сумма ]],SMALL(IF([1]!Таблица4[Заявка]=Счёт!$C$2,ROW([1]!Таблица4[Высота])-1),Счёт!$B40)),"")</f>
        <v>2484</v>
      </c>
    </row>
    <row r="41" spans="1:10" x14ac:dyDescent="0.25">
      <c r="A41" s="10">
        <v>34</v>
      </c>
      <c r="B41" s="11">
        <f t="shared" si="0"/>
        <v>34</v>
      </c>
      <c r="C41" t="str" cm="1">
        <f t="array" ref="C41">IFERROR("Стеклопакет -  "&amp; INDEX([1]!Таблица4[Формула],SMALL(IF([1]!Таблица4[Заявка]=Счёт!$C$2,ROW([1]!Таблица4[Ширина])-1),Счёт!$B41)),"")</f>
        <v>Стеклопакет -  4M1/10/4M1/10/4M1</v>
      </c>
      <c r="D41" t="str" cm="1">
        <f t="array" ref="D41">IFERROR(INDEX([1]!Таблица4[№заказа],SMALL(IF([1]!Таблица4[Заявка]=Счёт!$C$2,ROW([1]!Таблица4[№заказа])-1),Счёт!$B41)),"")</f>
        <v>5586/1/19</v>
      </c>
      <c r="E41" cm="1">
        <f t="array" ref="E41">IFERROR(INDEX([1]!Таблица4[Ширина],SMALL(IF([1]!Таблица4[Заявка]=Счёт!$C$2,ROW([1]!Таблица4[Ширина])-1),Счёт!$B41)),"")</f>
        <v>510</v>
      </c>
      <c r="F41">
        <f t="array" ref="F41">IFERROR(INDEX([1]!Таблица4[Высота],SMALL(IF([1]!Таблица4[Заявка]=Счёт!$C$2,ROW([1]!Таблица4[Высота])-1),Счёт!$B41)),"")</f>
        <v>1422</v>
      </c>
      <c r="G41" cm="1">
        <f t="array" ref="G41">IFERROR(INDEX([1]!Таблица4[Кол.во.],SMALL(IF([1]!Таблица4[Заявка]=Счёт!$C$2,ROW([1]!Таблица4[Высота])-1),Счёт!$B41)),"")</f>
        <v>1</v>
      </c>
      <c r="H41" cm="1">
        <f t="array" ref="H41">IFERROR((INDEX([1]!Таблица4[Площадь],SMALL(IF([1]!Таблица4[Заявка]=Счёт!$C$2,ROW([1]!Таблица4[Высота])-1),Счёт!$B41))),"")</f>
        <v>0.72499999999999998</v>
      </c>
      <c r="I41" cm="1">
        <f t="array" ref="I41">IFERROR(INDEX([1]!Таблица4[Цена],SMALL(IF([1]!Таблица4[Заявка]=Счёт!$C$2,ROW([1]!Таблица4[Высота])-1),Счёт!$B41)),"")</f>
        <v>1910</v>
      </c>
      <c r="J41" cm="1">
        <f t="array" ref="J41">IFERROR(INDEX([1]!Таблица4[[Сумма ]],SMALL(IF([1]!Таблица4[Заявка]=Счёт!$C$2,ROW([1]!Таблица4[Высота])-1),Счёт!$B41)),"")</f>
        <v>1385</v>
      </c>
    </row>
    <row r="42" spans="1:10" x14ac:dyDescent="0.25">
      <c r="A42" s="10">
        <v>35</v>
      </c>
      <c r="B42" s="11">
        <f t="shared" si="0"/>
        <v>35</v>
      </c>
      <c r="C42" t="str" cm="1">
        <f t="array" ref="C42">IFERROR("Стеклопакет -  "&amp; INDEX([1]!Таблица4[Формула],SMALL(IF([1]!Таблица4[Заявка]=Счёт!$C$2,ROW([1]!Таблица4[Ширина])-1),Счёт!$B42)),"")</f>
        <v>Стеклопакет -  4M1/10/4M1/10/4M1</v>
      </c>
      <c r="D42" t="str" cm="1">
        <f t="array" ref="D42">IFERROR(INDEX([1]!Таблица4[№заказа],SMALL(IF([1]!Таблица4[Заявка]=Счёт!$C$2,ROW([1]!Таблица4[№заказа])-1),Счёт!$B42)),"")</f>
        <v>5586/1/19</v>
      </c>
      <c r="E42" cm="1">
        <f t="array" ref="E42">IFERROR(INDEX([1]!Таблица4[Ширина],SMALL(IF([1]!Таблица4[Заявка]=Счёт!$C$2,ROW([1]!Таблица4[Ширина])-1),Счёт!$B42)),"")</f>
        <v>586</v>
      </c>
      <c r="F42">
        <f t="array" ref="F42">IFERROR(INDEX([1]!Таблица4[Высота],SMALL(IF([1]!Таблица4[Заявка]=Счёт!$C$2,ROW([1]!Таблица4[Высота])-1),Счёт!$B42)),"")</f>
        <v>1522</v>
      </c>
      <c r="G42" cm="1">
        <f t="array" ref="G42">IFERROR(INDEX([1]!Таблица4[Кол.во.],SMALL(IF([1]!Таблица4[Заявка]=Счёт!$C$2,ROW([1]!Таблица4[Высота])-1),Счёт!$B42)),"")</f>
        <v>2</v>
      </c>
      <c r="H42" cm="1">
        <f t="array" ref="H42">IFERROR((INDEX([1]!Таблица4[Площадь],SMALL(IF([1]!Таблица4[Заявка]=Счёт!$C$2,ROW([1]!Таблица4[Высота])-1),Счёт!$B42))),"")</f>
        <v>1.784</v>
      </c>
      <c r="I42" cm="1">
        <f t="array" ref="I42">IFERROR(INDEX([1]!Таблица4[Цена],SMALL(IF([1]!Таблица4[Заявка]=Счёт!$C$2,ROW([1]!Таблица4[Высота])-1),Счёт!$B42)),"")</f>
        <v>1910</v>
      </c>
      <c r="J42" cm="1">
        <f t="array" ref="J42">IFERROR(INDEX([1]!Таблица4[[Сумма ]],SMALL(IF([1]!Таблица4[Заявка]=Счёт!$C$2,ROW([1]!Таблица4[Высота])-1),Счёт!$B42)),"")</f>
        <v>3408</v>
      </c>
    </row>
    <row r="43" spans="1:10" x14ac:dyDescent="0.25">
      <c r="A43" s="10">
        <v>36</v>
      </c>
      <c r="B43" s="11">
        <f t="shared" si="0"/>
        <v>36</v>
      </c>
      <c r="C43" t="str" cm="1">
        <f t="array" ref="C43">IFERROR("Стеклопакет -  "&amp; INDEX([1]!Таблица4[Формула],SMALL(IF([1]!Таблица4[Заявка]=Счёт!$C$2,ROW([1]!Таблица4[Ширина])-1),Счёт!$B43)),"")</f>
        <v>Стеклопакет -  4M1/10/4M1/10/4M1</v>
      </c>
      <c r="D43" t="str" cm="1">
        <f t="array" ref="D43">IFERROR(INDEX([1]!Таблица4[№заказа],SMALL(IF([1]!Таблица4[Заявка]=Счёт!$C$2,ROW([1]!Таблица4[№заказа])-1),Счёт!$B43)),"")</f>
        <v>5586/1/20</v>
      </c>
      <c r="E43" cm="1">
        <f t="array" ref="E43">IFERROR(INDEX([1]!Таблица4[Ширина],SMALL(IF([1]!Таблица4[Заявка]=Счёт!$C$2,ROW([1]!Таблица4[Ширина])-1),Счёт!$B43)),"")</f>
        <v>426</v>
      </c>
      <c r="F43">
        <f t="array" ref="F43">IFERROR(INDEX([1]!Таблица4[Высота],SMALL(IF([1]!Таблица4[Заявка]=Счёт!$C$2,ROW([1]!Таблица4[Высота])-1),Счёт!$B43)),"")</f>
        <v>732</v>
      </c>
      <c r="G43" cm="1">
        <f t="array" ref="G43">IFERROR(INDEX([1]!Таблица4[Кол.во.],SMALL(IF([1]!Таблица4[Заявка]=Счёт!$C$2,ROW([1]!Таблица4[Высота])-1),Счёт!$B43)),"")</f>
        <v>1</v>
      </c>
      <c r="H43" cm="1">
        <f t="array" ref="H43">IFERROR((INDEX([1]!Таблица4[Площадь],SMALL(IF([1]!Таблица4[Заявка]=Счёт!$C$2,ROW([1]!Таблица4[Высота])-1),Счёт!$B43))),"")</f>
        <v>0.312</v>
      </c>
      <c r="I43" cm="1">
        <f t="array" ref="I43">IFERROR(INDEX([1]!Таблица4[Цена],SMALL(IF([1]!Таблица4[Заявка]=Счёт!$C$2,ROW([1]!Таблица4[Высота])-1),Счёт!$B43)),"")</f>
        <v>2480</v>
      </c>
      <c r="J43" cm="1">
        <f t="array" ref="J43">IFERROR(INDEX([1]!Таблица4[[Сумма ]],SMALL(IF([1]!Таблица4[Заявка]=Счёт!$C$2,ROW([1]!Таблица4[Высота])-1),Счёт!$B43)),"")</f>
        <v>773</v>
      </c>
    </row>
    <row r="44" spans="1:10" x14ac:dyDescent="0.25">
      <c r="A44" s="10">
        <v>37</v>
      </c>
      <c r="B44" s="11">
        <f t="shared" si="0"/>
        <v>37</v>
      </c>
      <c r="C44" t="str" cm="1">
        <f t="array" ref="C44">IFERROR("Стеклопакет -  "&amp; INDEX([1]!Таблица4[Формула],SMALL(IF([1]!Таблица4[Заявка]=Счёт!$C$2,ROW([1]!Таблица4[Ширина])-1),Счёт!$B44)),"")</f>
        <v>Стеклопакет -  4M1/10/4M1/10/4M1</v>
      </c>
      <c r="D44" t="str" cm="1">
        <f t="array" ref="D44">IFERROR(INDEX([1]!Таблица4[№заказа],SMALL(IF([1]!Таблица4[Заявка]=Счёт!$C$2,ROW([1]!Таблица4[№заказа])-1),Счёт!$B44)),"")</f>
        <v>5586/1/20</v>
      </c>
      <c r="E44" cm="1">
        <f t="array" ref="E44">IFERROR(INDEX([1]!Таблица4[Ширина],SMALL(IF([1]!Таблица4[Заявка]=Счёт!$C$2,ROW([1]!Таблица4[Ширина])-1),Счёт!$B44)),"")</f>
        <v>732</v>
      </c>
      <c r="F44">
        <f t="array" ref="F44">IFERROR(INDEX([1]!Таблица4[Высота],SMALL(IF([1]!Таблица4[Заявка]=Счёт!$C$2,ROW([1]!Таблица4[Высота])-1),Счёт!$B44)),"")</f>
        <v>846</v>
      </c>
      <c r="G44" cm="1">
        <f t="array" ref="G44">IFERROR(INDEX([1]!Таблица4[Кол.во.],SMALL(IF([1]!Таблица4[Заявка]=Счёт!$C$2,ROW([1]!Таблица4[Высота])-1),Счёт!$B44)),"")</f>
        <v>1</v>
      </c>
      <c r="H44" cm="1">
        <f t="array" ref="H44">IFERROR((INDEX([1]!Таблица4[Площадь],SMALL(IF([1]!Таблица4[Заявка]=Счёт!$C$2,ROW([1]!Таблица4[Высота])-1),Счёт!$B44))),"")</f>
        <v>0.61899999999999999</v>
      </c>
      <c r="I44" cm="1">
        <f t="array" ref="I44">IFERROR(INDEX([1]!Таблица4[Цена],SMALL(IF([1]!Таблица4[Заявка]=Счёт!$C$2,ROW([1]!Таблица4[Высота])-1),Счёт!$B44)),"")</f>
        <v>1910</v>
      </c>
      <c r="J44" cm="1">
        <f t="array" ref="J44">IFERROR(INDEX([1]!Таблица4[[Сумма ]],SMALL(IF([1]!Таблица4[Заявка]=Счёт!$C$2,ROW([1]!Таблица4[Высота])-1),Счёт!$B44)),"")</f>
        <v>1183</v>
      </c>
    </row>
    <row r="45" spans="1:10" x14ac:dyDescent="0.25">
      <c r="A45" s="10">
        <v>38</v>
      </c>
      <c r="B45" s="11">
        <f t="shared" si="0"/>
        <v>38</v>
      </c>
      <c r="C45" t="str" cm="1">
        <f t="array" ref="C45">IFERROR("Стеклопакет -  "&amp; INDEX([1]!Таблица4[Формула],SMALL(IF([1]!Таблица4[Заявка]=Счёт!$C$2,ROW([1]!Таблица4[Ширина])-1),Счёт!$B45)),"")</f>
        <v>Стеклопакет -  4M1/10/4M1/10/4M1</v>
      </c>
      <c r="D45" t="str" cm="1">
        <f t="array" ref="D45">IFERROR(INDEX([1]!Таблица4[№заказа],SMALL(IF([1]!Таблица4[Заявка]=Счёт!$C$2,ROW([1]!Таблица4[№заказа])-1),Счёт!$B45)),"")</f>
        <v>5586/1/21</v>
      </c>
      <c r="E45" cm="1">
        <f t="array" ref="E45">IFERROR(INDEX([1]!Таблица4[Ширина],SMALL(IF([1]!Таблица4[Заявка]=Счёт!$C$2,ROW([1]!Таблица4[Ширина])-1),Счёт!$B45)),"")</f>
        <v>326</v>
      </c>
      <c r="F45">
        <f t="array" ref="F45">IFERROR(INDEX([1]!Таблица4[Высота],SMALL(IF([1]!Таблица4[Заявка]=Счёт!$C$2,ROW([1]!Таблица4[Высота])-1),Счёт!$B45)),"")</f>
        <v>454</v>
      </c>
      <c r="G45" cm="1">
        <f t="array" ref="G45">IFERROR(INDEX([1]!Таблица4[Кол.во.],SMALL(IF([1]!Таблица4[Заявка]=Счёт!$C$2,ROW([1]!Таблица4[Высота])-1),Счёт!$B45)),"")</f>
        <v>1</v>
      </c>
      <c r="H45" cm="1">
        <f t="array" ref="H45">IFERROR((INDEX([1]!Таблица4[Площадь],SMALL(IF([1]!Таблица4[Заявка]=Счёт!$C$2,ROW([1]!Таблица4[Высота])-1),Счёт!$B45))),"")</f>
        <v>0.14799999999999999</v>
      </c>
      <c r="I45" cm="1">
        <f t="array" ref="I45">IFERROR(INDEX([1]!Таблица4[Цена],SMALL(IF([1]!Таблица4[Заявка]=Счёт!$C$2,ROW([1]!Таблица4[Высота])-1),Счёт!$B45)),"")</f>
        <v>500</v>
      </c>
      <c r="J45" cm="1">
        <f t="array" ref="J45">IFERROR(INDEX([1]!Таблица4[[Сумма ]],SMALL(IF([1]!Таблица4[Заявка]=Счёт!$C$2,ROW([1]!Таблица4[Высота])-1),Счёт!$B45)),"")</f>
        <v>500</v>
      </c>
    </row>
    <row r="46" spans="1:10" x14ac:dyDescent="0.25">
      <c r="A46" s="10">
        <v>39</v>
      </c>
      <c r="B46" s="11">
        <f t="shared" si="0"/>
        <v>39</v>
      </c>
      <c r="C46" t="str" cm="1">
        <f t="array" ref="C46">IFERROR("Стеклопакет -  "&amp; INDEX([1]!Таблица4[Формула],SMALL(IF([1]!Таблица4[Заявка]=Счёт!$C$2,ROW([1]!Таблица4[Ширина])-1),Счёт!$B46)),"")</f>
        <v>Стеклопакет -  4M1/10/4M1/10/4M1</v>
      </c>
      <c r="D46" t="str" cm="1">
        <f t="array" ref="D46">IFERROR(INDEX([1]!Таблица4[№заказа],SMALL(IF([1]!Таблица4[Заявка]=Счёт!$C$2,ROW([1]!Таблица4[№заказа])-1),Счёт!$B46)),"")</f>
        <v>5586/1/21</v>
      </c>
      <c r="E46" cm="1">
        <f t="array" ref="E46">IFERROR(INDEX([1]!Таблица4[Ширина],SMALL(IF([1]!Таблица4[Заявка]=Счёт!$C$2,ROW([1]!Таблица4[Ширина])-1),Счёт!$B46)),"")</f>
        <v>554</v>
      </c>
      <c r="F46">
        <f t="array" ref="F46">IFERROR(INDEX([1]!Таблица4[Высота],SMALL(IF([1]!Таблица4[Заявка]=Счёт!$C$2,ROW([1]!Таблица4[Высота])-1),Счёт!$B46)),"")</f>
        <v>1046</v>
      </c>
      <c r="G46" cm="1">
        <f t="array" ref="G46">IFERROR(INDEX([1]!Таблица4[Кол.во.],SMALL(IF([1]!Таблица4[Заявка]=Счёт!$C$2,ROW([1]!Таблица4[Высота])-1),Счёт!$B46)),"")</f>
        <v>1</v>
      </c>
      <c r="H46" cm="1">
        <f t="array" ref="H46">IFERROR((INDEX([1]!Таблица4[Площадь],SMALL(IF([1]!Таблица4[Заявка]=Счёт!$C$2,ROW([1]!Таблица4[Высота])-1),Счёт!$B46))),"")</f>
        <v>0.57899999999999996</v>
      </c>
      <c r="I46" cm="1">
        <f t="array" ref="I46">IFERROR(INDEX([1]!Таблица4[Цена],SMALL(IF([1]!Таблица4[Заявка]=Счёт!$C$2,ROW([1]!Таблица4[Высота])-1),Счёт!$B46)),"")</f>
        <v>1910</v>
      </c>
      <c r="J46" cm="1">
        <f t="array" ref="J46">IFERROR(INDEX([1]!Таблица4[[Сумма ]],SMALL(IF([1]!Таблица4[Заявка]=Счёт!$C$2,ROW([1]!Таблица4[Высота])-1),Счёт!$B46)),"")</f>
        <v>1107</v>
      </c>
    </row>
    <row r="47" spans="1:10" x14ac:dyDescent="0.25">
      <c r="A47" s="10">
        <v>40</v>
      </c>
      <c r="B47" s="11">
        <f t="shared" si="0"/>
        <v>40</v>
      </c>
      <c r="C47" t="str" cm="1">
        <f t="array" ref="C47">IFERROR("Стеклопакет -  "&amp; INDEX([1]!Таблица4[Формула],SMALL(IF([1]!Таблица4[Заявка]=Счёт!$C$2,ROW([1]!Таблица4[Ширина])-1),Счёт!$B47)),"")</f>
        <v>Стеклопакет -  4M1/10/4M1/10/4M1</v>
      </c>
      <c r="D47" t="str" cm="1">
        <f t="array" ref="D47">IFERROR(INDEX([1]!Таблица4[№заказа],SMALL(IF([1]!Таблица4[Заявка]=Счёт!$C$2,ROW([1]!Таблица4[№заказа])-1),Счёт!$B47)),"")</f>
        <v>5586/1/21</v>
      </c>
      <c r="E47" cm="1">
        <f t="array" ref="E47">IFERROR(INDEX([1]!Таблица4[Ширина],SMALL(IF([1]!Таблица4[Заявка]=Счёт!$C$2,ROW([1]!Таблица4[Ширина])-1),Счёт!$B47)),"")</f>
        <v>554</v>
      </c>
      <c r="F47">
        <f t="array" ref="F47">IFERROR(INDEX([1]!Таблица4[Высота],SMALL(IF([1]!Таблица4[Заявка]=Счёт!$C$2,ROW([1]!Таблица4[Высота])-1),Счёт!$B47)),"")</f>
        <v>1422</v>
      </c>
      <c r="G47" cm="1">
        <f t="array" ref="G47">IFERROR(INDEX([1]!Таблица4[Кол.во.],SMALL(IF([1]!Таблица4[Заявка]=Счёт!$C$2,ROW([1]!Таблица4[Высота])-1),Счёт!$B47)),"")</f>
        <v>1</v>
      </c>
      <c r="H47" cm="1">
        <f t="array" ref="H47">IFERROR((INDEX([1]!Таблица4[Площадь],SMALL(IF([1]!Таблица4[Заявка]=Счёт!$C$2,ROW([1]!Таблица4[Высота])-1),Счёт!$B47))),"")</f>
        <v>0.78800000000000003</v>
      </c>
      <c r="I47" cm="1">
        <f t="array" ref="I47">IFERROR(INDEX([1]!Таблица4[Цена],SMALL(IF([1]!Таблица4[Заявка]=Счёт!$C$2,ROW([1]!Таблица4[Высота])-1),Счёт!$B47)),"")</f>
        <v>1910</v>
      </c>
      <c r="J47" cm="1">
        <f t="array" ref="J47">IFERROR(INDEX([1]!Таблица4[[Сумма ]],SMALL(IF([1]!Таблица4[Заявка]=Счёт!$C$2,ROW([1]!Таблица4[Высота])-1),Счёт!$B47)),"")</f>
        <v>1505</v>
      </c>
    </row>
    <row r="48" spans="1:10" x14ac:dyDescent="0.25">
      <c r="A48" s="10">
        <v>41</v>
      </c>
      <c r="B48" s="11">
        <f t="shared" si="0"/>
        <v>41</v>
      </c>
      <c r="C48" t="str" cm="1">
        <f t="array" ref="C48">IFERROR("Стеклопакет -  "&amp; INDEX([1]!Таблица4[Формула],SMALL(IF([1]!Таблица4[Заявка]=Счёт!$C$2,ROW([1]!Таблица4[Ширина])-1),Счёт!$B48)),"")</f>
        <v>Стеклопакет -  4M1/10/4M1/10/4M1</v>
      </c>
      <c r="D48" t="str" cm="1">
        <f t="array" ref="D48">IFERROR(INDEX([1]!Таблица4[№заказа],SMALL(IF([1]!Таблица4[Заявка]=Счёт!$C$2,ROW([1]!Таблица4[№заказа])-1),Счёт!$B48)),"")</f>
        <v>5586/1/21</v>
      </c>
      <c r="E48" cm="1">
        <f t="array" ref="E48">IFERROR(INDEX([1]!Таблица4[Ширина],SMALL(IF([1]!Таблица4[Заявка]=Счёт!$C$2,ROW([1]!Таблица4[Ширина])-1),Счёт!$B48)),"")</f>
        <v>554</v>
      </c>
      <c r="F48">
        <f t="array" ref="F48">IFERROR(INDEX([1]!Таблица4[Высота],SMALL(IF([1]!Таблица4[Заявка]=Счёт!$C$2,ROW([1]!Таблица4[Высота])-1),Счёт!$B48)),"")</f>
        <v>1522</v>
      </c>
      <c r="G48" cm="1">
        <f t="array" ref="G48">IFERROR(INDEX([1]!Таблица4[Кол.во.],SMALL(IF([1]!Таблица4[Заявка]=Счёт!$C$2,ROW([1]!Таблица4[Высота])-1),Счёт!$B48)),"")</f>
        <v>1</v>
      </c>
      <c r="H48" cm="1">
        <f t="array" ref="H48">IFERROR((INDEX([1]!Таблица4[Площадь],SMALL(IF([1]!Таблица4[Заявка]=Счёт!$C$2,ROW([1]!Таблица4[Высота])-1),Счёт!$B48))),"")</f>
        <v>0.84299999999999997</v>
      </c>
      <c r="I48" cm="1">
        <f t="array" ref="I48">IFERROR(INDEX([1]!Таблица4[Цена],SMALL(IF([1]!Таблица4[Заявка]=Счёт!$C$2,ROW([1]!Таблица4[Высота])-1),Счёт!$B48)),"")</f>
        <v>1910</v>
      </c>
      <c r="J48" cm="1">
        <f t="array" ref="J48">IFERROR(INDEX([1]!Таблица4[[Сумма ]],SMALL(IF([1]!Таблица4[Заявка]=Счёт!$C$2,ROW([1]!Таблица4[Высота])-1),Счёт!$B48)),"")</f>
        <v>1610</v>
      </c>
    </row>
    <row r="49" spans="1:10" x14ac:dyDescent="0.25">
      <c r="A49" s="10">
        <v>42</v>
      </c>
      <c r="B49" s="11">
        <f t="shared" si="0"/>
        <v>42</v>
      </c>
      <c r="C49" t="str" cm="1">
        <f t="array" ref="C49">IFERROR("Стеклопакет -  "&amp; INDEX([1]!Таблица4[Формула],SMALL(IF([1]!Таблица4[Заявка]=Счёт!$C$2,ROW([1]!Таблица4[Ширина])-1),Счёт!$B49)),"")</f>
        <v>Стеклопакет -  4M1/10/4M1/10/4M1</v>
      </c>
      <c r="D49" t="str" cm="1">
        <f t="array" ref="D49">IFERROR(INDEX([1]!Таблица4[№заказа],SMALL(IF([1]!Таблица4[Заявка]=Счёт!$C$2,ROW([1]!Таблица4[№заказа])-1),Счёт!$B49)),"")</f>
        <v>5586/1/22</v>
      </c>
      <c r="E49" cm="1">
        <f t="array" ref="E49">IFERROR(INDEX([1]!Таблица4[Ширина],SMALL(IF([1]!Таблица4[Заявка]=Счёт!$C$2,ROW([1]!Таблица4[Ширина])-1),Счёт!$B49)),"")</f>
        <v>742</v>
      </c>
      <c r="F49">
        <f t="array" ref="F49">IFERROR(INDEX([1]!Таблица4[Высота],SMALL(IF([1]!Таблица4[Заявка]=Счёт!$C$2,ROW([1]!Таблица4[Высота])-1),Счёт!$B49)),"")</f>
        <v>772</v>
      </c>
      <c r="G49" cm="1">
        <f t="array" ref="G49">IFERROR(INDEX([1]!Таблица4[Кол.во.],SMALL(IF([1]!Таблица4[Заявка]=Счёт!$C$2,ROW([1]!Таблица4[Высота])-1),Счёт!$B49)),"")</f>
        <v>1</v>
      </c>
      <c r="H49" cm="1">
        <f t="array" ref="H49">IFERROR((INDEX([1]!Таблица4[Площадь],SMALL(IF([1]!Таблица4[Заявка]=Счёт!$C$2,ROW([1]!Таблица4[Высота])-1),Счёт!$B49))),"")</f>
        <v>0.57299999999999995</v>
      </c>
      <c r="I49" cm="1">
        <f t="array" ref="I49">IFERROR(INDEX([1]!Таблица4[Цена],SMALL(IF([1]!Таблица4[Заявка]=Счёт!$C$2,ROW([1]!Таблица4[Высота])-1),Счёт!$B49)),"")</f>
        <v>1910</v>
      </c>
      <c r="J49" cm="1">
        <f t="array" ref="J49">IFERROR(INDEX([1]!Таблица4[[Сумма ]],SMALL(IF([1]!Таблица4[Заявка]=Счёт!$C$2,ROW([1]!Таблица4[Высота])-1),Счёт!$B49)),"")</f>
        <v>1094</v>
      </c>
    </row>
    <row r="50" spans="1:10" x14ac:dyDescent="0.25">
      <c r="A50" s="10">
        <v>43</v>
      </c>
      <c r="B50" s="11">
        <f t="shared" si="0"/>
        <v>43</v>
      </c>
      <c r="C50" t="str" cm="1">
        <f t="array" ref="C50">IFERROR("Стеклопакет -  "&amp; INDEX([1]!Таблица4[Формула],SMALL(IF([1]!Таблица4[Заявка]=Счёт!$C$2,ROW([1]!Таблица4[Ширина])-1),Счёт!$B50)),"")</f>
        <v>Стеклопакет -  4M1/10/4M1/10/4M1</v>
      </c>
      <c r="D50" t="str" cm="1">
        <f t="array" ref="D50">IFERROR(INDEX([1]!Таблица4[№заказа],SMALL(IF([1]!Таблица4[Заявка]=Счёт!$C$2,ROW([1]!Таблица4[№заказа])-1),Счёт!$B50)),"")</f>
        <v>5586/1/23</v>
      </c>
      <c r="E50" cm="1">
        <f t="array" ref="E50">IFERROR(INDEX([1]!Таблица4[Ширина],SMALL(IF([1]!Таблица4[Заявка]=Счёт!$C$2,ROW([1]!Таблица4[Ширина])-1),Счёт!$B50)),"")</f>
        <v>720</v>
      </c>
      <c r="F50">
        <f t="array" ref="F50">IFERROR(INDEX([1]!Таблица4[Высота],SMALL(IF([1]!Таблица4[Заявка]=Счёт!$C$2,ROW([1]!Таблица4[Высота])-1),Счёт!$B50)),"")</f>
        <v>762</v>
      </c>
      <c r="G50" cm="1">
        <f t="array" ref="G50">IFERROR(INDEX([1]!Таблица4[Кол.во.],SMALL(IF([1]!Таблица4[Заявка]=Счёт!$C$2,ROW([1]!Таблица4[Высота])-1),Счёт!$B50)),"")</f>
        <v>1</v>
      </c>
      <c r="H50" cm="1">
        <f t="array" ref="H50">IFERROR((INDEX([1]!Таблица4[Площадь],SMALL(IF([1]!Таблица4[Заявка]=Счёт!$C$2,ROW([1]!Таблица4[Высота])-1),Счёт!$B50))),"")</f>
        <v>0.54900000000000004</v>
      </c>
      <c r="I50" cm="1">
        <f t="array" ref="I50">IFERROR(INDEX([1]!Таблица4[Цена],SMALL(IF([1]!Таблица4[Заявка]=Счёт!$C$2,ROW([1]!Таблица4[Высота])-1),Счёт!$B50)),"")</f>
        <v>1910</v>
      </c>
      <c r="J50" cm="1">
        <f t="array" ref="J50">IFERROR(INDEX([1]!Таблица4[[Сумма ]],SMALL(IF([1]!Таблица4[Заявка]=Счёт!$C$2,ROW([1]!Таблица4[Высота])-1),Счёт!$B50)),"")</f>
        <v>1048</v>
      </c>
    </row>
    <row r="51" spans="1:10" x14ac:dyDescent="0.25">
      <c r="A51" s="10">
        <v>44</v>
      </c>
      <c r="B51" s="11">
        <f t="shared" si="0"/>
        <v>44</v>
      </c>
      <c r="C51" t="str" cm="1">
        <f t="array" ref="C51">IFERROR("Стеклопакет -  "&amp; INDEX([1]!Таблица4[Формула],SMALL(IF([1]!Таблица4[Заявка]=Счёт!$C$2,ROW([1]!Таблица4[Ширина])-1),Счёт!$B51)),"")</f>
        <v>Стеклопакет -  4M1/10/4M1/10/4M1</v>
      </c>
      <c r="D51" t="str" cm="1">
        <f t="array" ref="D51">IFERROR(INDEX([1]!Таблица4[№заказа],SMALL(IF([1]!Таблица4[Заявка]=Счёт!$C$2,ROW([1]!Таблица4[№заказа])-1),Счёт!$B51)),"")</f>
        <v>5586/1/23</v>
      </c>
      <c r="E51" cm="1">
        <f t="array" ref="E51">IFERROR(INDEX([1]!Таблица4[Ширина],SMALL(IF([1]!Таблица4[Заявка]=Счёт!$C$2,ROW([1]!Таблица4[Ширина])-1),Счёт!$B51)),"")</f>
        <v>721</v>
      </c>
      <c r="F51">
        <f t="array" ref="F51">IFERROR(INDEX([1]!Таблица4[Высота],SMALL(IF([1]!Таблица4[Заявка]=Счёт!$C$2,ROW([1]!Таблица4[Высота])-1),Счёт!$B51)),"")</f>
        <v>762</v>
      </c>
      <c r="G51" cm="1">
        <f t="array" ref="G51">IFERROR(INDEX([1]!Таблица4[Кол.во.],SMALL(IF([1]!Таблица4[Заявка]=Счёт!$C$2,ROW([1]!Таблица4[Высота])-1),Счёт!$B51)),"")</f>
        <v>2</v>
      </c>
      <c r="H51" cm="1">
        <f t="array" ref="H51">IFERROR((INDEX([1]!Таблица4[Площадь],SMALL(IF([1]!Таблица4[Заявка]=Счёт!$C$2,ROW([1]!Таблица4[Высота])-1),Счёт!$B51))),"")</f>
        <v>1.099</v>
      </c>
      <c r="I51" cm="1">
        <f t="array" ref="I51">IFERROR(INDEX([1]!Таблица4[Цена],SMALL(IF([1]!Таблица4[Заявка]=Счёт!$C$2,ROW([1]!Таблица4[Высота])-1),Счёт!$B51)),"")</f>
        <v>1910</v>
      </c>
      <c r="J51" cm="1">
        <f t="array" ref="J51">IFERROR(INDEX([1]!Таблица4[[Сумма ]],SMALL(IF([1]!Таблица4[Заявка]=Счёт!$C$2,ROW([1]!Таблица4[Высота])-1),Счёт!$B51)),"")</f>
        <v>2098</v>
      </c>
    </row>
    <row r="52" spans="1:10" x14ac:dyDescent="0.25">
      <c r="A52" s="10">
        <v>45</v>
      </c>
      <c r="B52" s="11" t="str">
        <f t="shared" si="0"/>
        <v/>
      </c>
      <c r="C52" t="str" cm="1">
        <f t="array" ref="C52">IFERROR("Стеклопакет -  "&amp; INDEX([1]!Таблица4[Формула],SMALL(IF([1]!Таблица4[Заявка]=Счёт!$C$2,ROW([1]!Таблица4[Ширина])-1),Счёт!$B52))&amp;"  "&amp;E52&amp;"X"&amp;F52,"")</f>
        <v/>
      </c>
      <c r="D52" t="str" cm="1">
        <f t="array" ref="D52">IFERROR(INDEX([1]!Таблица4[№заказа],SMALL(IF([1]!Таблица4[Заявка]=Счёт!$C$2,ROW([1]!Таблица4[№заказа])-1),Счёт!$B52)),"")</f>
        <v/>
      </c>
      <c r="E52" t="str" cm="1">
        <f t="array" ref="E52">IFERROR(INDEX([1]!Таблица4[Ширина],SMALL(IF([1]!Таблица4[Заявка]=Счёт!$C$2,ROW([1]!Таблица4[Ширина])-1),Счёт!$B52)),"")</f>
        <v/>
      </c>
      <c r="F52" t="str">
        <f t="array" ref="F52">IFERROR(INDEX([1]!Таблица4[Высота],SMALL(IF([1]!Таблица4[Заявка]=Счёт!$C$2,ROW([1]!Таблица4[Высота])-1),Счёт!$B52)),"")</f>
        <v/>
      </c>
      <c r="G52" t="str" cm="1">
        <f t="array" ref="G52">IFERROR(INDEX([1]!Таблица4[Кол.во.],SMALL(IF([1]!Таблица4[Заявка]=Счёт!$C$2,ROW([1]!Таблица4[Высота])-1),Счёт!$B52)),"")</f>
        <v/>
      </c>
      <c r="H52" t="str" cm="1">
        <f t="array" ref="H52">IFERROR((INDEX([1]!Таблица4[Площадь],SMALL(IF([1]!Таблица4[Заявка]=Счёт!$C$2,ROW([1]!Таблица4[Высота])-1),Счёт!$B52))),"")</f>
        <v/>
      </c>
      <c r="I52" t="str" cm="1">
        <f t="array" ref="I52">IFERROR(INDEX([1]!Таблица4[Цена],SMALL(IF([1]!Таблица4[Заявка]=Счёт!$C$2,ROW([1]!Таблица4[Высота])-1),Счёт!$B52)),"")</f>
        <v/>
      </c>
      <c r="J52" t="str" cm="1">
        <f t="array" ref="J52">IFERROR(INDEX([1]!Таблица4[[Сумма ]],SMALL(IF([1]!Таблица4[Заявка]=Счёт!$C$2,ROW([1]!Таблица4[Высота])-1),Счёт!$B52)),"")</f>
        <v/>
      </c>
    </row>
    <row r="53" spans="1:10" x14ac:dyDescent="0.25">
      <c r="A53" s="10">
        <v>46</v>
      </c>
      <c r="B53" s="11" t="str">
        <f t="shared" si="0"/>
        <v/>
      </c>
      <c r="C53" t="str" cm="1">
        <f t="array" ref="C53">IFERROR("Стеклопакет -  "&amp; INDEX([1]!Таблица4[Формула],SMALL(IF([1]!Таблица4[Заявка]=Счёт!$C$2,ROW([1]!Таблица4[Ширина])-1),Счёт!$B53))&amp;"  "&amp;E53&amp;"X"&amp;F53,"")</f>
        <v/>
      </c>
      <c r="D53" t="str" cm="1">
        <f t="array" ref="D53">IFERROR(INDEX([1]!Таблица4[№заказа],SMALL(IF([1]!Таблица4[Заявка]=Счёт!$C$2,ROW([1]!Таблица4[№заказа])-1),Счёт!$B53)),"")</f>
        <v/>
      </c>
      <c r="E53" t="str" cm="1">
        <f t="array" ref="E53">IFERROR(INDEX([1]!Таблица4[Ширина],SMALL(IF([1]!Таблица4[Заявка]=Счёт!$C$2,ROW([1]!Таблица4[Ширина])-1),Счёт!$B53)),"")</f>
        <v/>
      </c>
      <c r="F53" t="str">
        <f t="array" ref="F53">IFERROR(INDEX([1]!Таблица4[Высота],SMALL(IF([1]!Таблица4[Заявка]=Счёт!$C$2,ROW([1]!Таблица4[Высота])-1),Счёт!$B53)),"")</f>
        <v/>
      </c>
      <c r="G53" t="str" cm="1">
        <f t="array" ref="G53">IFERROR(INDEX([1]!Таблица4[Кол.во.],SMALL(IF([1]!Таблица4[Заявка]=Счёт!$C$2,ROW([1]!Таблица4[Высота])-1),Счёт!$B53)),"")</f>
        <v/>
      </c>
      <c r="H53" t="str" cm="1">
        <f t="array" ref="H53">IFERROR((INDEX([1]!Таблица4[Площадь],SMALL(IF([1]!Таблица4[Заявка]=Счёт!$C$2,ROW([1]!Таблица4[Высота])-1),Счёт!$B53))),"")</f>
        <v/>
      </c>
      <c r="I53" t="str" cm="1">
        <f t="array" ref="I53">IFERROR(INDEX([1]!Таблица4[Цена],SMALL(IF([1]!Таблица4[Заявка]=Счёт!$C$2,ROW([1]!Таблица4[Высота])-1),Счёт!$B53)),"")</f>
        <v/>
      </c>
      <c r="J53" t="str" cm="1">
        <f t="array" ref="J53">IFERROR(INDEX([1]!Таблица4[[Сумма ]],SMALL(IF([1]!Таблица4[Заявка]=Счёт!$C$2,ROW([1]!Таблица4[Высота])-1),Счёт!$B53)),"")</f>
        <v/>
      </c>
    </row>
    <row r="54" spans="1:10" x14ac:dyDescent="0.25">
      <c r="A54" s="10">
        <v>47</v>
      </c>
      <c r="B54" s="11" t="str">
        <f t="shared" si="0"/>
        <v/>
      </c>
      <c r="C54" t="str" cm="1">
        <f t="array" ref="C54">IFERROR("Стеклопакет -  "&amp; INDEX([1]!Таблица4[Формула],SMALL(IF([1]!Таблица4[Заявка]=Счёт!$C$2,ROW([1]!Таблица4[Ширина])-1),Счёт!$B54))&amp;"  "&amp;E54&amp;"X"&amp;F54,"")</f>
        <v/>
      </c>
      <c r="D54" t="str" cm="1">
        <f t="array" ref="D54">IFERROR(INDEX([1]!Таблица4[№заказа],SMALL(IF([1]!Таблица4[Заявка]=Счёт!$C$2,ROW([1]!Таблица4[№заказа])-1),Счёт!$B54)),"")</f>
        <v/>
      </c>
      <c r="E54" t="str" cm="1">
        <f t="array" ref="E54">IFERROR(INDEX([1]!Таблица4[Ширина],SMALL(IF([1]!Таблица4[Заявка]=Счёт!$C$2,ROW([1]!Таблица4[Ширина])-1),Счёт!$B54)),"")</f>
        <v/>
      </c>
      <c r="F54" t="str">
        <f t="array" ref="F54">IFERROR(INDEX([1]!Таблица4[Высота],SMALL(IF([1]!Таблица4[Заявка]=Счёт!$C$2,ROW([1]!Таблица4[Высота])-1),Счёт!$B54)),"")</f>
        <v/>
      </c>
      <c r="G54" t="str" cm="1">
        <f t="array" ref="G54">IFERROR(INDEX([1]!Таблица4[Кол.во.],SMALL(IF([1]!Таблица4[Заявка]=Счёт!$C$2,ROW([1]!Таблица4[Высота])-1),Счёт!$B54)),"")</f>
        <v/>
      </c>
      <c r="H54" t="str" cm="1">
        <f t="array" ref="H54">IFERROR((INDEX([1]!Таблица4[Площадь],SMALL(IF([1]!Таблица4[Заявка]=Счёт!$C$2,ROW([1]!Таблица4[Высота])-1),Счёт!$B54))),"")</f>
        <v/>
      </c>
      <c r="I54" t="str" cm="1">
        <f t="array" ref="I54">IFERROR(INDEX([1]!Таблица4[Цена],SMALL(IF([1]!Таблица4[Заявка]=Счёт!$C$2,ROW([1]!Таблица4[Высота])-1),Счёт!$B54)),"")</f>
        <v/>
      </c>
      <c r="J54" t="str" cm="1">
        <f t="array" ref="J54">IFERROR(INDEX([1]!Таблица4[[Сумма ]],SMALL(IF([1]!Таблица4[Заявка]=Счёт!$C$2,ROW([1]!Таблица4[Высота])-1),Счёт!$B54)),"")</f>
        <v/>
      </c>
    </row>
    <row r="55" spans="1:10" x14ac:dyDescent="0.25">
      <c r="A55" s="10">
        <v>48</v>
      </c>
      <c r="B55" s="11" t="str">
        <f t="shared" si="0"/>
        <v/>
      </c>
      <c r="C55" t="str" cm="1">
        <f t="array" ref="C55">IFERROR("Стеклопакет -  "&amp; INDEX([1]!Таблица4[Формула],SMALL(IF([1]!Таблица4[Заявка]=Счёт!$C$2,ROW([1]!Таблица4[Ширина])-1),Счёт!$B55))&amp;"  "&amp;E55&amp;"X"&amp;F55,"")</f>
        <v/>
      </c>
      <c r="D55" t="str" cm="1">
        <f t="array" ref="D55">IFERROR(INDEX([1]!Таблица4[№заказа],SMALL(IF([1]!Таблица4[Заявка]=Счёт!$C$2,ROW([1]!Таблица4[№заказа])-1),Счёт!$B55)),"")</f>
        <v/>
      </c>
      <c r="E55" t="str" cm="1">
        <f t="array" ref="E55">IFERROR(INDEX([1]!Таблица4[Ширина],SMALL(IF([1]!Таблица4[Заявка]=Счёт!$C$2,ROW([1]!Таблица4[Ширина])-1),Счёт!$B55)),"")</f>
        <v/>
      </c>
      <c r="F55" t="str">
        <f t="array" ref="F55">IFERROR(INDEX([1]!Таблица4[Высота],SMALL(IF([1]!Таблица4[Заявка]=Счёт!$C$2,ROW([1]!Таблица4[Высота])-1),Счёт!$B55)),"")</f>
        <v/>
      </c>
      <c r="G55" t="str" cm="1">
        <f t="array" ref="G55">IFERROR(INDEX([1]!Таблица4[Кол.во.],SMALL(IF([1]!Таблица4[Заявка]=Счёт!$C$2,ROW([1]!Таблица4[Высота])-1),Счёт!$B55)),"")</f>
        <v/>
      </c>
      <c r="H55" t="str" cm="1">
        <f t="array" ref="H55">IFERROR((INDEX([1]!Таблица4[Площадь],SMALL(IF([1]!Таблица4[Заявка]=Счёт!$C$2,ROW([1]!Таблица4[Высота])-1),Счёт!$B55))),"")</f>
        <v/>
      </c>
      <c r="I55" t="str" cm="1">
        <f t="array" ref="I55">IFERROR(INDEX([1]!Таблица4[Цена],SMALL(IF([1]!Таблица4[Заявка]=Счёт!$C$2,ROW([1]!Таблица4[Высота])-1),Счёт!$B55)),"")</f>
        <v/>
      </c>
      <c r="J55" t="str" cm="1">
        <f t="array" ref="J55">IFERROR(INDEX([1]!Таблица4[[Сумма ]],SMALL(IF([1]!Таблица4[Заявка]=Счёт!$C$2,ROW([1]!Таблица4[Высота])-1),Счёт!$B55)),"")</f>
        <v/>
      </c>
    </row>
    <row r="56" spans="1:10" x14ac:dyDescent="0.25">
      <c r="A56" s="10">
        <v>49</v>
      </c>
      <c r="B56" s="11" t="str">
        <f t="shared" si="0"/>
        <v/>
      </c>
      <c r="C56" t="str" cm="1">
        <f t="array" ref="C56">IFERROR("Стеклопакет -  "&amp; INDEX([1]!Таблица4[Формула],SMALL(IF([1]!Таблица4[Заявка]=Счёт!$C$2,ROW([1]!Таблица4[Ширина])-1),Счёт!$B56))&amp;"  "&amp;E56&amp;"X"&amp;F56,"")</f>
        <v/>
      </c>
      <c r="D56" t="str" cm="1">
        <f t="array" ref="D56">IFERROR(INDEX([1]!Таблица4[№заказа],SMALL(IF([1]!Таблица4[Заявка]=Счёт!$C$2,ROW([1]!Таблица4[№заказа])-1),Счёт!$B56)),"")</f>
        <v/>
      </c>
      <c r="E56" t="str" cm="1">
        <f t="array" ref="E56">IFERROR(INDEX([1]!Таблица4[Ширина],SMALL(IF([1]!Таблица4[Заявка]=Счёт!$C$2,ROW([1]!Таблица4[Ширина])-1),Счёт!$B56)),"")</f>
        <v/>
      </c>
      <c r="F56" t="str">
        <f t="array" ref="F56">IFERROR(INDEX([1]!Таблица4[Высота],SMALL(IF([1]!Таблица4[Заявка]=Счёт!$C$2,ROW([1]!Таблица4[Высота])-1),Счёт!$B56)),"")</f>
        <v/>
      </c>
      <c r="G56" t="str" cm="1">
        <f t="array" ref="G56">IFERROR(INDEX([1]!Таблица4[Кол.во.],SMALL(IF([1]!Таблица4[Заявка]=Счёт!$C$2,ROW([1]!Таблица4[Высота])-1),Счёт!$B56)),"")</f>
        <v/>
      </c>
      <c r="H56" t="str" cm="1">
        <f t="array" ref="H56">IFERROR((INDEX([1]!Таблица4[Площадь],SMALL(IF([1]!Таблица4[Заявка]=Счёт!$C$2,ROW([1]!Таблица4[Высота])-1),Счёт!$B56))),"")</f>
        <v/>
      </c>
      <c r="I56" t="str" cm="1">
        <f t="array" ref="I56">IFERROR(INDEX([1]!Таблица4[Цена],SMALL(IF([1]!Таблица4[Заявка]=Счёт!$C$2,ROW([1]!Таблица4[Высота])-1),Счёт!$B56)),"")</f>
        <v/>
      </c>
      <c r="J56" t="str" cm="1">
        <f t="array" ref="J56">IFERROR(INDEX([1]!Таблица4[[Сумма ]],SMALL(IF([1]!Таблица4[Заявка]=Счёт!$C$2,ROW([1]!Таблица4[Высота])-1),Счёт!$B56)),"")</f>
        <v/>
      </c>
    </row>
    <row r="57" spans="1:10" x14ac:dyDescent="0.25">
      <c r="A57" s="10">
        <v>50</v>
      </c>
      <c r="B57" s="11" t="str">
        <f t="shared" si="0"/>
        <v/>
      </c>
      <c r="C57" t="str" cm="1">
        <f t="array" ref="C57">IFERROR("Стеклопакет -  "&amp; INDEX([1]!Таблица4[Формула],SMALL(IF([1]!Таблица4[Заявка]=Счёт!$C$2,ROW([1]!Таблица4[Ширина])-1),Счёт!$B57))&amp;"  "&amp;E57&amp;"X"&amp;F57,"")</f>
        <v/>
      </c>
      <c r="D57" t="str" cm="1">
        <f t="array" ref="D57">IFERROR(INDEX([1]!Таблица4[№заказа],SMALL(IF([1]!Таблица4[Заявка]=Счёт!$C$2,ROW([1]!Таблица4[№заказа])-1),Счёт!$B57)),"")</f>
        <v/>
      </c>
      <c r="E57" t="str" cm="1">
        <f t="array" ref="E57">IFERROR(INDEX([1]!Таблица4[Ширина],SMALL(IF([1]!Таблица4[Заявка]=Счёт!$C$2,ROW([1]!Таблица4[Ширина])-1),Счёт!$B57)),"")</f>
        <v/>
      </c>
      <c r="F57" t="str">
        <f t="array" ref="F57">IFERROR(INDEX([1]!Таблица4[Высота],SMALL(IF([1]!Таблица4[Заявка]=Счёт!$C$2,ROW([1]!Таблица4[Высота])-1),Счёт!$B57)),"")</f>
        <v/>
      </c>
      <c r="G57" t="str" cm="1">
        <f t="array" ref="G57">IFERROR(INDEX([1]!Таблица4[Кол.во.],SMALL(IF([1]!Таблица4[Заявка]=Счёт!$C$2,ROW([1]!Таблица4[Высота])-1),Счёт!$B57)),"")</f>
        <v/>
      </c>
      <c r="H57" t="str" cm="1">
        <f t="array" ref="H57">IFERROR((INDEX([1]!Таблица4[Площадь],SMALL(IF([1]!Таблица4[Заявка]=Счёт!$C$2,ROW([1]!Таблица4[Высота])-1),Счёт!$B57))),"")</f>
        <v/>
      </c>
      <c r="I57" t="str" cm="1">
        <f t="array" ref="I57">IFERROR(INDEX([1]!Таблица4[Цена],SMALL(IF([1]!Таблица4[Заявка]=Счёт!$C$2,ROW([1]!Таблица4[Высота])-1),Счёт!$B57)),"")</f>
        <v/>
      </c>
      <c r="J57" t="str" cm="1">
        <f t="array" ref="J57">IFERROR(INDEX([1]!Таблица4[[Сумма ]],SMALL(IF([1]!Таблица4[Заявка]=Счёт!$C$2,ROW([1]!Таблица4[Высота])-1),Счёт!$B57)),"")</f>
        <v/>
      </c>
    </row>
    <row r="58" spans="1:10" x14ac:dyDescent="0.25">
      <c r="A58" s="10">
        <v>51</v>
      </c>
      <c r="B58" s="11" t="str">
        <f t="shared" si="0"/>
        <v/>
      </c>
      <c r="C58" t="str" cm="1">
        <f t="array" ref="C58">IFERROR("Стеклопакет -  "&amp; INDEX([1]!Таблица4[Формула],SMALL(IF([1]!Таблица4[Заявка]=Счёт!$C$2,ROW([1]!Таблица4[Ширина])-1),Счёт!$B58))&amp;"  "&amp;E58&amp;"X"&amp;F58,"")</f>
        <v/>
      </c>
      <c r="D58" t="str" cm="1">
        <f t="array" ref="D58">IFERROR(INDEX([1]!Таблица4[№заказа],SMALL(IF([1]!Таблица4[Заявка]=Счёт!$C$2,ROW([1]!Таблица4[№заказа])-1),Счёт!$B58)),"")</f>
        <v/>
      </c>
      <c r="E58" t="str" cm="1">
        <f t="array" ref="E58">IFERROR(INDEX([1]!Таблица4[Ширина],SMALL(IF([1]!Таблица4[Заявка]=Счёт!$C$2,ROW([1]!Таблица4[Ширина])-1),Счёт!$B58)),"")</f>
        <v/>
      </c>
      <c r="F58" t="str">
        <f t="array" ref="F58">IFERROR(INDEX([1]!Таблица4[Высота],SMALL(IF([1]!Таблица4[Заявка]=Счёт!$C$2,ROW([1]!Таблица4[Высота])-1),Счёт!$B58)),"")</f>
        <v/>
      </c>
      <c r="G58" t="str" cm="1">
        <f t="array" ref="G58">IFERROR(INDEX([1]!Таблица4[Кол.во.],SMALL(IF([1]!Таблица4[Заявка]=Счёт!$C$2,ROW([1]!Таблица4[Высота])-1),Счёт!$B58)),"")</f>
        <v/>
      </c>
      <c r="H58" t="str" cm="1">
        <f t="array" ref="H58">IFERROR((INDEX([1]!Таблица4[Площадь],SMALL(IF([1]!Таблица4[Заявка]=Счёт!$C$2,ROW([1]!Таблица4[Высота])-1),Счёт!$B58))),"")</f>
        <v/>
      </c>
      <c r="I58" t="str" cm="1">
        <f t="array" ref="I58">IFERROR(INDEX([1]!Таблица4[Цена],SMALL(IF([1]!Таблица4[Заявка]=Счёт!$C$2,ROW([1]!Таблица4[Высота])-1),Счёт!$B58)),"")</f>
        <v/>
      </c>
      <c r="J58" t="str" cm="1">
        <f t="array" ref="J58">IFERROR(INDEX([1]!Таблица4[[Сумма ]],SMALL(IF([1]!Таблица4[Заявка]=Счёт!$C$2,ROW([1]!Таблица4[Высота])-1),Счёт!$B58)),"")</f>
        <v/>
      </c>
    </row>
    <row r="59" spans="1:10" x14ac:dyDescent="0.25">
      <c r="A59" s="10">
        <v>52</v>
      </c>
      <c r="B59" s="11" t="str">
        <f t="shared" si="0"/>
        <v/>
      </c>
      <c r="C59" t="str" cm="1">
        <f t="array" ref="C59">IFERROR("Стеклопакет -  "&amp; INDEX([1]!Таблица4[Формула],SMALL(IF([1]!Таблица4[Заявка]=Счёт!$C$2,ROW([1]!Таблица4[Ширина])-1),Счёт!$B59))&amp;"  "&amp;E59&amp;"X"&amp;F59,"")</f>
        <v/>
      </c>
      <c r="D59" t="str" cm="1">
        <f t="array" ref="D59">IFERROR(INDEX([1]!Таблица4[№заказа],SMALL(IF([1]!Таблица4[Заявка]=Счёт!$C$2,ROW([1]!Таблица4[№заказа])-1),Счёт!$B59)),"")</f>
        <v/>
      </c>
      <c r="E59" t="str" cm="1">
        <f t="array" ref="E59">IFERROR(INDEX([1]!Таблица4[Ширина],SMALL(IF([1]!Таблица4[Заявка]=Счёт!$C$2,ROW([1]!Таблица4[Ширина])-1),Счёт!$B59)),"")</f>
        <v/>
      </c>
      <c r="F59" t="str">
        <f t="array" ref="F59">IFERROR(INDEX([1]!Таблица4[Высота],SMALL(IF([1]!Таблица4[Заявка]=Счёт!$C$2,ROW([1]!Таблица4[Высота])-1),Счёт!$B59)),"")</f>
        <v/>
      </c>
      <c r="G59" t="str" cm="1">
        <f t="array" ref="G59">IFERROR(INDEX([1]!Таблица4[Кол.во.],SMALL(IF([1]!Таблица4[Заявка]=Счёт!$C$2,ROW([1]!Таблица4[Высота])-1),Счёт!$B59)),"")</f>
        <v/>
      </c>
      <c r="H59" t="str" cm="1">
        <f t="array" ref="H59">IFERROR((INDEX([1]!Таблица4[Площадь],SMALL(IF([1]!Таблица4[Заявка]=Счёт!$C$2,ROW([1]!Таблица4[Высота])-1),Счёт!$B59))),"")</f>
        <v/>
      </c>
      <c r="I59" t="str" cm="1">
        <f t="array" ref="I59">IFERROR(INDEX([1]!Таблица4[Цена],SMALL(IF([1]!Таблица4[Заявка]=Счёт!$C$2,ROW([1]!Таблица4[Высота])-1),Счёт!$B59)),"")</f>
        <v/>
      </c>
      <c r="J59" t="str" cm="1">
        <f t="array" ref="J59">IFERROR(INDEX([1]!Таблица4[[Сумма ]],SMALL(IF([1]!Таблица4[Заявка]=Счёт!$C$2,ROW([1]!Таблица4[Высота])-1),Счёт!$B59)),"")</f>
        <v/>
      </c>
    </row>
    <row r="60" spans="1:10" x14ac:dyDescent="0.25">
      <c r="A60" s="10">
        <v>53</v>
      </c>
      <c r="B60" s="11" t="str">
        <f t="shared" si="0"/>
        <v/>
      </c>
      <c r="C60" t="str" cm="1">
        <f t="array" ref="C60">IFERROR("Стеклопакет -  "&amp; INDEX([1]!Таблица4[Формула],SMALL(IF([1]!Таблица4[Заявка]=Счёт!$C$2,ROW([1]!Таблица4[Ширина])-1),Счёт!$B60))&amp;"  "&amp;E60&amp;"X"&amp;F60,"")</f>
        <v/>
      </c>
      <c r="D60" t="str" cm="1">
        <f t="array" ref="D60">IFERROR(INDEX([1]!Таблица4[№заказа],SMALL(IF([1]!Таблица4[Заявка]=Счёт!$C$2,ROW([1]!Таблица4[№заказа])-1),Счёт!$B60)),"")</f>
        <v/>
      </c>
      <c r="E60" t="str" cm="1">
        <f t="array" ref="E60">IFERROR(INDEX([1]!Таблица4[Ширина],SMALL(IF([1]!Таблица4[Заявка]=Счёт!$C$2,ROW([1]!Таблица4[Ширина])-1),Счёт!$B60)),"")</f>
        <v/>
      </c>
      <c r="F60" t="str">
        <f t="array" ref="F60">IFERROR(INDEX([1]!Таблица4[Высота],SMALL(IF([1]!Таблица4[Заявка]=Счёт!$C$2,ROW([1]!Таблица4[Высота])-1),Счёт!$B60)),"")</f>
        <v/>
      </c>
      <c r="G60" t="str" cm="1">
        <f t="array" ref="G60">IFERROR(INDEX([1]!Таблица4[Кол.во.],SMALL(IF([1]!Таблица4[Заявка]=Счёт!$C$2,ROW([1]!Таблица4[Высота])-1),Счёт!$B60)),"")</f>
        <v/>
      </c>
      <c r="H60" t="str" cm="1">
        <f t="array" ref="H60">IFERROR((INDEX([1]!Таблица4[Площадь],SMALL(IF([1]!Таблица4[Заявка]=Счёт!$C$2,ROW([1]!Таблица4[Высота])-1),Счёт!$B60))),"")</f>
        <v/>
      </c>
      <c r="I60" t="str" cm="1">
        <f t="array" ref="I60">IFERROR(INDEX([1]!Таблица4[Цена],SMALL(IF([1]!Таблица4[Заявка]=Счёт!$C$2,ROW([1]!Таблица4[Высота])-1),Счёт!$B60)),"")</f>
        <v/>
      </c>
      <c r="J60" t="str" cm="1">
        <f t="array" ref="J60">IFERROR(INDEX([1]!Таблица4[[Сумма ]],SMALL(IF([1]!Таблица4[Заявка]=Счёт!$C$2,ROW([1]!Таблица4[Высота])-1),Счёт!$B60)),"")</f>
        <v/>
      </c>
    </row>
    <row r="61" spans="1:10" x14ac:dyDescent="0.25">
      <c r="A61" s="10">
        <v>54</v>
      </c>
      <c r="B61" s="11" t="str">
        <f t="shared" si="0"/>
        <v/>
      </c>
      <c r="C61" t="str" cm="1">
        <f t="array" ref="C61">IFERROR("Стеклопакет -  "&amp; INDEX([1]!Таблица4[Формула],SMALL(IF([1]!Таблица4[Заявка]=Счёт!$C$2,ROW([1]!Таблица4[Ширина])-1),Счёт!$B61))&amp;"  "&amp;E61&amp;"X"&amp;F61,"")</f>
        <v/>
      </c>
      <c r="D61" t="str" cm="1">
        <f t="array" ref="D61">IFERROR(INDEX([1]!Таблица4[№заказа],SMALL(IF([1]!Таблица4[Заявка]=Счёт!$C$2,ROW([1]!Таблица4[№заказа])-1),Счёт!$B61)),"")</f>
        <v/>
      </c>
      <c r="E61" t="str" cm="1">
        <f t="array" ref="E61">IFERROR(INDEX([1]!Таблица4[Ширина],SMALL(IF([1]!Таблица4[Заявка]=Счёт!$C$2,ROW([1]!Таблица4[Ширина])-1),Счёт!$B61)),"")</f>
        <v/>
      </c>
      <c r="F61" t="str">
        <f t="array" ref="F61">IFERROR(INDEX([1]!Таблица4[Высота],SMALL(IF([1]!Таблица4[Заявка]=Счёт!$C$2,ROW([1]!Таблица4[Высота])-1),Счёт!$B61)),"")</f>
        <v/>
      </c>
      <c r="G61" t="str" cm="1">
        <f t="array" ref="G61">IFERROR(INDEX([1]!Таблица4[Кол.во.],SMALL(IF([1]!Таблица4[Заявка]=Счёт!$C$2,ROW([1]!Таблица4[Высота])-1),Счёт!$B61)),"")</f>
        <v/>
      </c>
      <c r="H61" t="str" cm="1">
        <f t="array" ref="H61">IFERROR((INDEX([1]!Таблица4[Площадь],SMALL(IF([1]!Таблица4[Заявка]=Счёт!$C$2,ROW([1]!Таблица4[Высота])-1),Счёт!$B61))),"")</f>
        <v/>
      </c>
      <c r="I61" t="str" cm="1">
        <f t="array" ref="I61">IFERROR(INDEX([1]!Таблица4[Цена],SMALL(IF([1]!Таблица4[Заявка]=Счёт!$C$2,ROW([1]!Таблица4[Высота])-1),Счёт!$B61)),"")</f>
        <v/>
      </c>
      <c r="J61" t="str" cm="1">
        <f t="array" ref="J61">IFERROR(INDEX([1]!Таблица4[[Сумма ]],SMALL(IF([1]!Таблица4[Заявка]=Счёт!$C$2,ROW([1]!Таблица4[Высота])-1),Счёт!$B61)),"")</f>
        <v/>
      </c>
    </row>
    <row r="62" spans="1:10" x14ac:dyDescent="0.25">
      <c r="A62" s="10">
        <v>55</v>
      </c>
      <c r="B62" s="11" t="str">
        <f t="shared" si="0"/>
        <v/>
      </c>
      <c r="C62" t="str" cm="1">
        <f t="array" ref="C62">IFERROR("Стеклопакет -  "&amp; INDEX([1]!Таблица4[Формула],SMALL(IF([1]!Таблица4[Заявка]=Счёт!$C$2,ROW([1]!Таблица4[Ширина])-1),Счёт!$B62))&amp;"  "&amp;E62&amp;"X"&amp;F62,"")</f>
        <v/>
      </c>
      <c r="D62" t="str" cm="1">
        <f t="array" ref="D62">IFERROR(INDEX([1]!Таблица4[№заказа],SMALL(IF([1]!Таблица4[Заявка]=Счёт!$C$2,ROW([1]!Таблица4[№заказа])-1),Счёт!$B62)),"")</f>
        <v/>
      </c>
      <c r="E62" t="str" cm="1">
        <f t="array" ref="E62">IFERROR(INDEX([1]!Таблица4[Ширина],SMALL(IF([1]!Таблица4[Заявка]=Счёт!$C$2,ROW([1]!Таблица4[Ширина])-1),Счёт!$B62)),"")</f>
        <v/>
      </c>
      <c r="F62" t="str">
        <f t="array" ref="F62">IFERROR(INDEX([1]!Таблица4[Высота],SMALL(IF([1]!Таблица4[Заявка]=Счёт!$C$2,ROW([1]!Таблица4[Высота])-1),Счёт!$B62)),"")</f>
        <v/>
      </c>
      <c r="G62" t="str" cm="1">
        <f t="array" ref="G62">IFERROR(INDEX([1]!Таблица4[Кол.во.],SMALL(IF([1]!Таблица4[Заявка]=Счёт!$C$2,ROW([1]!Таблица4[Высота])-1),Счёт!$B62)),"")</f>
        <v/>
      </c>
      <c r="H62" t="str" cm="1">
        <f t="array" ref="H62">IFERROR((INDEX([1]!Таблица4[Площадь],SMALL(IF([1]!Таблица4[Заявка]=Счёт!$C$2,ROW([1]!Таблица4[Высота])-1),Счёт!$B62))),"")</f>
        <v/>
      </c>
      <c r="I62" t="str" cm="1">
        <f t="array" ref="I62">IFERROR(INDEX([1]!Таблица4[Цена],SMALL(IF([1]!Таблица4[Заявка]=Счёт!$C$2,ROW([1]!Таблица4[Высота])-1),Счёт!$B62)),"")</f>
        <v/>
      </c>
      <c r="J62" t="str" cm="1">
        <f t="array" ref="J62">IFERROR(INDEX([1]!Таблица4[[Сумма ]],SMALL(IF([1]!Таблица4[Заявка]=Счёт!$C$2,ROW([1]!Таблица4[Высота])-1),Счёт!$B62)),"")</f>
        <v/>
      </c>
    </row>
    <row r="63" spans="1:10" x14ac:dyDescent="0.25">
      <c r="A63" s="10">
        <v>56</v>
      </c>
      <c r="B63" s="11" t="str">
        <f t="shared" si="0"/>
        <v/>
      </c>
      <c r="C63" t="str" cm="1">
        <f t="array" ref="C63">IFERROR("Стеклопакет -  "&amp; INDEX([1]!Таблица4[Формула],SMALL(IF([1]!Таблица4[Заявка]=Счёт!$C$2,ROW([1]!Таблица4[Ширина])-1),Счёт!$B63))&amp;"  "&amp;E63&amp;"X"&amp;F63,"")</f>
        <v/>
      </c>
      <c r="D63" t="str" cm="1">
        <f t="array" ref="D63">IFERROR(INDEX([1]!Таблица4[№заказа],SMALL(IF([1]!Таблица4[Заявка]=Счёт!$C$2,ROW([1]!Таблица4[№заказа])-1),Счёт!$B63)),"")</f>
        <v/>
      </c>
      <c r="E63" t="str" cm="1">
        <f t="array" ref="E63">IFERROR(INDEX([1]!Таблица4[Ширина],SMALL(IF([1]!Таблица4[Заявка]=Счёт!$C$2,ROW([1]!Таблица4[Ширина])-1),Счёт!$B63)),"")</f>
        <v/>
      </c>
      <c r="F63" t="str">
        <f t="array" ref="F63">IFERROR(INDEX([1]!Таблица4[Высота],SMALL(IF([1]!Таблица4[Заявка]=Счёт!$C$2,ROW([1]!Таблица4[Высота])-1),Счёт!$B63)),"")</f>
        <v/>
      </c>
      <c r="G63" t="str" cm="1">
        <f t="array" ref="G63">IFERROR(INDEX([1]!Таблица4[Кол.во.],SMALL(IF([1]!Таблица4[Заявка]=Счёт!$C$2,ROW([1]!Таблица4[Высота])-1),Счёт!$B63)),"")</f>
        <v/>
      </c>
      <c r="H63" t="str" cm="1">
        <f t="array" ref="H63">IFERROR((INDEX([1]!Таблица4[Площадь],SMALL(IF([1]!Таблица4[Заявка]=Счёт!$C$2,ROW([1]!Таблица4[Высота])-1),Счёт!$B63))),"")</f>
        <v/>
      </c>
      <c r="I63" t="str" cm="1">
        <f t="array" ref="I63">IFERROR(INDEX([1]!Таблица4[Цена],SMALL(IF([1]!Таблица4[Заявка]=Счёт!$C$2,ROW([1]!Таблица4[Высота])-1),Счёт!$B63)),"")</f>
        <v/>
      </c>
      <c r="J63" t="str" cm="1">
        <f t="array" ref="J63">IFERROR(INDEX([1]!Таблица4[[Сумма ]],SMALL(IF([1]!Таблица4[Заявка]=Счёт!$C$2,ROW([1]!Таблица4[Высота])-1),Счёт!$B63)),"")</f>
        <v/>
      </c>
    </row>
    <row r="64" spans="1:10" x14ac:dyDescent="0.25">
      <c r="A64" s="10">
        <v>57</v>
      </c>
      <c r="B64" s="11" t="str">
        <f t="shared" si="0"/>
        <v/>
      </c>
      <c r="C64" t="str" cm="1">
        <f t="array" ref="C64">IFERROR("Стеклопакет -  "&amp; INDEX([1]!Таблица4[Формула],SMALL(IF([1]!Таблица4[Заявка]=Счёт!$C$2,ROW([1]!Таблица4[Ширина])-1),Счёт!$B64))&amp;"  "&amp;E64&amp;"X"&amp;F64,"")</f>
        <v/>
      </c>
      <c r="D64" t="str" cm="1">
        <f t="array" ref="D64">IFERROR(INDEX([1]!Таблица4[№заказа],SMALL(IF([1]!Таблица4[Заявка]=Счёт!$C$2,ROW([1]!Таблица4[№заказа])-1),Счёт!$B64)),"")</f>
        <v/>
      </c>
      <c r="E64" t="str" cm="1">
        <f t="array" ref="E64">IFERROR(INDEX([1]!Таблица4[Ширина],SMALL(IF([1]!Таблица4[Заявка]=Счёт!$C$2,ROW([1]!Таблица4[Ширина])-1),Счёт!$B64)),"")</f>
        <v/>
      </c>
      <c r="F64" t="str">
        <f t="array" ref="F64">IFERROR(INDEX([1]!Таблица4[Высота],SMALL(IF([1]!Таблица4[Заявка]=Счёт!$C$2,ROW([1]!Таблица4[Высота])-1),Счёт!$B64)),"")</f>
        <v/>
      </c>
      <c r="G64" t="str" cm="1">
        <f t="array" ref="G64">IFERROR(INDEX([1]!Таблица4[Кол.во.],SMALL(IF([1]!Таблица4[Заявка]=Счёт!$C$2,ROW([1]!Таблица4[Высота])-1),Счёт!$B64)),"")</f>
        <v/>
      </c>
      <c r="H64" t="str" cm="1">
        <f t="array" ref="H64">IFERROR((INDEX([1]!Таблица4[Площадь],SMALL(IF([1]!Таблица4[Заявка]=Счёт!$C$2,ROW([1]!Таблица4[Высота])-1),Счёт!$B64))),"")</f>
        <v/>
      </c>
      <c r="I64" t="str" cm="1">
        <f t="array" ref="I64">IFERROR(INDEX([1]!Таблица4[Цена],SMALL(IF([1]!Таблица4[Заявка]=Счёт!$C$2,ROW([1]!Таблица4[Высота])-1),Счёт!$B64)),"")</f>
        <v/>
      </c>
      <c r="J64" t="str" cm="1">
        <f t="array" ref="J64">IFERROR(INDEX([1]!Таблица4[[Сумма ]],SMALL(IF([1]!Таблица4[Заявка]=Счёт!$C$2,ROW([1]!Таблица4[Высота])-1),Счёт!$B64)),"")</f>
        <v/>
      </c>
    </row>
    <row r="65" spans="1:10" x14ac:dyDescent="0.25">
      <c r="A65" s="10">
        <v>58</v>
      </c>
      <c r="B65" s="11" t="str">
        <f t="shared" si="0"/>
        <v/>
      </c>
      <c r="C65" t="str" cm="1">
        <f t="array" ref="C65">IFERROR("Стеклопакет -  "&amp; INDEX([1]!Таблица4[Формула],SMALL(IF([1]!Таблица4[Заявка]=Счёт!$C$2,ROW([1]!Таблица4[Ширина])-1),Счёт!$B65))&amp;"  "&amp;E65&amp;"X"&amp;F65,"")</f>
        <v/>
      </c>
      <c r="D65" t="str" cm="1">
        <f t="array" ref="D65">IFERROR(INDEX([1]!Таблица4[№заказа],SMALL(IF([1]!Таблица4[Заявка]=Счёт!$C$2,ROW([1]!Таблица4[№заказа])-1),Счёт!$B65)),"")</f>
        <v/>
      </c>
      <c r="E65" t="str" cm="1">
        <f t="array" ref="E65">IFERROR(INDEX([1]!Таблица4[Ширина],SMALL(IF([1]!Таблица4[Заявка]=Счёт!$C$2,ROW([1]!Таблица4[Ширина])-1),Счёт!$B65)),"")</f>
        <v/>
      </c>
      <c r="F65" t="str">
        <f t="array" ref="F65">IFERROR(INDEX([1]!Таблица4[Высота],SMALL(IF([1]!Таблица4[Заявка]=Счёт!$C$2,ROW([1]!Таблица4[Высота])-1),Счёт!$B65)),"")</f>
        <v/>
      </c>
      <c r="G65" t="str" cm="1">
        <f t="array" ref="G65">IFERROR(INDEX([1]!Таблица4[Кол.во.],SMALL(IF([1]!Таблица4[Заявка]=Счёт!$C$2,ROW([1]!Таблица4[Высота])-1),Счёт!$B65)),"")</f>
        <v/>
      </c>
      <c r="H65" t="str" cm="1">
        <f t="array" ref="H65">IFERROR((INDEX([1]!Таблица4[Площадь],SMALL(IF([1]!Таблица4[Заявка]=Счёт!$C$2,ROW([1]!Таблица4[Высота])-1),Счёт!$B65))),"")</f>
        <v/>
      </c>
      <c r="I65" t="str" cm="1">
        <f t="array" ref="I65">IFERROR(INDEX([1]!Таблица4[Цена],SMALL(IF([1]!Таблица4[Заявка]=Счёт!$C$2,ROW([1]!Таблица4[Высота])-1),Счёт!$B65)),"")</f>
        <v/>
      </c>
      <c r="J65" t="str" cm="1">
        <f t="array" ref="J65">IFERROR(INDEX([1]!Таблица4[[Сумма ]],SMALL(IF([1]!Таблица4[Заявка]=Счёт!$C$2,ROW([1]!Таблица4[Высота])-1),Счёт!$B65)),"")</f>
        <v/>
      </c>
    </row>
    <row r="66" spans="1:10" x14ac:dyDescent="0.25">
      <c r="A66" s="10">
        <v>59</v>
      </c>
      <c r="B66" s="11" t="str">
        <f t="shared" si="0"/>
        <v/>
      </c>
      <c r="C66" t="str" cm="1">
        <f t="array" ref="C66">IFERROR("Стеклопакет -  "&amp; INDEX([1]!Таблица4[Формула],SMALL(IF([1]!Таблица4[Заявка]=Счёт!$C$2,ROW([1]!Таблица4[Ширина])-1),Счёт!$B66))&amp;"  "&amp;E66&amp;"X"&amp;F66,"")</f>
        <v/>
      </c>
      <c r="D66" t="str" cm="1">
        <f t="array" ref="D66">IFERROR(INDEX([1]!Таблица4[№заказа],SMALL(IF([1]!Таблица4[Заявка]=Счёт!$C$2,ROW([1]!Таблица4[№заказа])-1),Счёт!$B66)),"")</f>
        <v/>
      </c>
      <c r="E66" t="str" cm="1">
        <f t="array" ref="E66">IFERROR(INDEX([1]!Таблица4[Ширина],SMALL(IF([1]!Таблица4[Заявка]=Счёт!$C$2,ROW([1]!Таблица4[Ширина])-1),Счёт!$B66)),"")</f>
        <v/>
      </c>
      <c r="F66" t="str">
        <f t="array" ref="F66">IFERROR(INDEX([1]!Таблица4[Высота],SMALL(IF([1]!Таблица4[Заявка]=Счёт!$C$2,ROW([1]!Таблица4[Высота])-1),Счёт!$B66)),"")</f>
        <v/>
      </c>
      <c r="G66" t="str" cm="1">
        <f t="array" ref="G66">IFERROR(INDEX([1]!Таблица4[Кол.во.],SMALL(IF([1]!Таблица4[Заявка]=Счёт!$C$2,ROW([1]!Таблица4[Высота])-1),Счёт!$B66)),"")</f>
        <v/>
      </c>
      <c r="H66" t="str" cm="1">
        <f t="array" ref="H66">IFERROR((INDEX([1]!Таблица4[Площадь],SMALL(IF([1]!Таблица4[Заявка]=Счёт!$C$2,ROW([1]!Таблица4[Высота])-1),Счёт!$B66))),"")</f>
        <v/>
      </c>
      <c r="I66" t="str" cm="1">
        <f t="array" ref="I66">IFERROR(INDEX([1]!Таблица4[Цена],SMALL(IF([1]!Таблица4[Заявка]=Счёт!$C$2,ROW([1]!Таблица4[Высота])-1),Счёт!$B66)),"")</f>
        <v/>
      </c>
      <c r="J66" t="str" cm="1">
        <f t="array" ref="J66">IFERROR(INDEX([1]!Таблица4[[Сумма ]],SMALL(IF([1]!Таблица4[Заявка]=Счёт!$C$2,ROW([1]!Таблица4[Высота])-1),Счёт!$B66)),"")</f>
        <v/>
      </c>
    </row>
    <row r="67" spans="1:10" x14ac:dyDescent="0.25">
      <c r="A67" s="10">
        <v>60</v>
      </c>
      <c r="B67" s="11" t="str">
        <f t="shared" si="0"/>
        <v/>
      </c>
      <c r="C67" t="str" cm="1">
        <f t="array" ref="C67">IFERROR("Стеклопакет -  "&amp; INDEX([1]!Таблица4[Формула],SMALL(IF([1]!Таблица4[Заявка]=Счёт!$C$2,ROW([1]!Таблица4[Ширина])-1),Счёт!$B67))&amp;"  "&amp;E67&amp;"X"&amp;F67,"")</f>
        <v/>
      </c>
      <c r="D67" t="str" cm="1">
        <f t="array" ref="D67">IFERROR(INDEX([1]!Таблица4[№заказа],SMALL(IF([1]!Таблица4[Заявка]=Счёт!$C$2,ROW([1]!Таблица4[№заказа])-1),Счёт!$B67)),"")</f>
        <v/>
      </c>
      <c r="E67" t="str" cm="1">
        <f t="array" ref="E67">IFERROR(INDEX([1]!Таблица4[Ширина],SMALL(IF([1]!Таблица4[Заявка]=Счёт!$C$2,ROW([1]!Таблица4[Ширина])-1),Счёт!$B67)),"")</f>
        <v/>
      </c>
      <c r="F67" t="str">
        <f t="array" ref="F67">IFERROR(INDEX([1]!Таблица4[Высота],SMALL(IF([1]!Таблица4[Заявка]=Счёт!$C$2,ROW([1]!Таблица4[Высота])-1),Счёт!$B67)),"")</f>
        <v/>
      </c>
      <c r="G67" t="str" cm="1">
        <f t="array" ref="G67">IFERROR(INDEX([1]!Таблица4[Кол.во.],SMALL(IF([1]!Таблица4[Заявка]=Счёт!$C$2,ROW([1]!Таблица4[Высота])-1),Счёт!$B67)),"")</f>
        <v/>
      </c>
      <c r="H67" t="str" cm="1">
        <f t="array" ref="H67">IFERROR((INDEX([1]!Таблица4[Площадь],SMALL(IF([1]!Таблица4[Заявка]=Счёт!$C$2,ROW([1]!Таблица4[Высота])-1),Счёт!$B67))),"")</f>
        <v/>
      </c>
      <c r="I67" t="str" cm="1">
        <f t="array" ref="I67">IFERROR(INDEX([1]!Таблица4[Цена],SMALL(IF([1]!Таблица4[Заявка]=Счёт!$C$2,ROW([1]!Таблица4[Высота])-1),Счёт!$B67)),"")</f>
        <v/>
      </c>
      <c r="J67" t="str" cm="1">
        <f t="array" ref="J67">IFERROR(INDEX([1]!Таблица4[[Сумма ]],SMALL(IF([1]!Таблица4[Заявка]=Счёт!$C$2,ROW([1]!Таблица4[Высота])-1),Счёт!$B67)),"")</f>
        <v/>
      </c>
    </row>
    <row r="68" spans="1:10" x14ac:dyDescent="0.25">
      <c r="A68" s="10">
        <v>61</v>
      </c>
      <c r="B68" s="11" t="str">
        <f t="shared" si="0"/>
        <v/>
      </c>
      <c r="C68" t="str" cm="1">
        <f t="array" ref="C68">IFERROR("Стеклопакет -  "&amp; INDEX([1]!Таблица4[Формула],SMALL(IF([1]!Таблица4[Заявка]=Счёт!$C$2,ROW([1]!Таблица4[Ширина])-1),Счёт!$B68))&amp;"  "&amp;E68&amp;"X"&amp;F68,"")</f>
        <v/>
      </c>
      <c r="D68" t="str" cm="1">
        <f t="array" ref="D68">IFERROR(INDEX([1]!Таблица4[№заказа],SMALL(IF([1]!Таблица4[Заявка]=Счёт!$C$2,ROW([1]!Таблица4[№заказа])-1),Счёт!$B68)),"")</f>
        <v/>
      </c>
      <c r="E68" t="str" cm="1">
        <f t="array" ref="E68">IFERROR(INDEX([1]!Таблица4[Ширина],SMALL(IF([1]!Таблица4[Заявка]=Счёт!$C$2,ROW([1]!Таблица4[Ширина])-1),Счёт!$B68)),"")</f>
        <v/>
      </c>
      <c r="F68" t="str">
        <f t="array" ref="F68">IFERROR(INDEX([1]!Таблица4[Высота],SMALL(IF([1]!Таблица4[Заявка]=Счёт!$C$2,ROW([1]!Таблица4[Высота])-1),Счёт!$B68)),"")</f>
        <v/>
      </c>
      <c r="G68" t="str" cm="1">
        <f t="array" ref="G68">IFERROR(INDEX([1]!Таблица4[Кол.во.],SMALL(IF([1]!Таблица4[Заявка]=Счёт!$C$2,ROW([1]!Таблица4[Высота])-1),Счёт!$B68)),"")</f>
        <v/>
      </c>
      <c r="H68" t="str" cm="1">
        <f t="array" ref="H68">IFERROR((INDEX([1]!Таблица4[Площадь],SMALL(IF([1]!Таблица4[Заявка]=Счёт!$C$2,ROW([1]!Таблица4[Высота])-1),Счёт!$B68))),"")</f>
        <v/>
      </c>
      <c r="I68" t="str" cm="1">
        <f t="array" ref="I68">IFERROR(INDEX([1]!Таблица4[Цена],SMALL(IF([1]!Таблица4[Заявка]=Счёт!$C$2,ROW([1]!Таблица4[Высота])-1),Счёт!$B68)),"")</f>
        <v/>
      </c>
      <c r="J68" t="str" cm="1">
        <f t="array" ref="J68">IFERROR(INDEX([1]!Таблица4[[Сумма ]],SMALL(IF([1]!Таблица4[Заявка]=Счёт!$C$2,ROW([1]!Таблица4[Высота])-1),Счёт!$B68)),"")</f>
        <v/>
      </c>
    </row>
    <row r="69" spans="1:10" x14ac:dyDescent="0.25">
      <c r="A69" s="10">
        <v>62</v>
      </c>
      <c r="B69" s="11" t="str">
        <f t="shared" si="0"/>
        <v/>
      </c>
      <c r="C69" t="str" cm="1">
        <f t="array" ref="C69">IFERROR("Стеклопакет -  "&amp; INDEX([1]!Таблица4[Формула],SMALL(IF([1]!Таблица4[Заявка]=Счёт!$C$2,ROW([1]!Таблица4[Ширина])-1),Счёт!$B69))&amp;"  "&amp;E69&amp;"X"&amp;F69,"")</f>
        <v/>
      </c>
      <c r="D69" t="str" cm="1">
        <f t="array" ref="D69">IFERROR(INDEX([1]!Таблица4[№заказа],SMALL(IF([1]!Таблица4[Заявка]=Счёт!$C$2,ROW([1]!Таблица4[№заказа])-1),Счёт!$B69)),"")</f>
        <v/>
      </c>
      <c r="E69" t="str" cm="1">
        <f t="array" ref="E69">IFERROR(INDEX([1]!Таблица4[Ширина],SMALL(IF([1]!Таблица4[Заявка]=Счёт!$C$2,ROW([1]!Таблица4[Ширина])-1),Счёт!$B69)),"")</f>
        <v/>
      </c>
      <c r="F69" t="str">
        <f t="array" ref="F69">IFERROR(INDEX([1]!Таблица4[Высота],SMALL(IF([1]!Таблица4[Заявка]=Счёт!$C$2,ROW([1]!Таблица4[Высота])-1),Счёт!$B69)),"")</f>
        <v/>
      </c>
      <c r="G69" t="str" cm="1">
        <f t="array" ref="G69">IFERROR(INDEX([1]!Таблица4[Кол.во.],SMALL(IF([1]!Таблица4[Заявка]=Счёт!$C$2,ROW([1]!Таблица4[Высота])-1),Счёт!$B69)),"")</f>
        <v/>
      </c>
      <c r="H69" t="str" cm="1">
        <f t="array" ref="H69">IFERROR((INDEX([1]!Таблица4[Площадь],SMALL(IF([1]!Таблица4[Заявка]=Счёт!$C$2,ROW([1]!Таблица4[Высота])-1),Счёт!$B69))),"")</f>
        <v/>
      </c>
      <c r="I69" t="str" cm="1">
        <f t="array" ref="I69">IFERROR(INDEX([1]!Таблица4[Цена],SMALL(IF([1]!Таблица4[Заявка]=Счёт!$C$2,ROW([1]!Таблица4[Высота])-1),Счёт!$B69)),"")</f>
        <v/>
      </c>
      <c r="J69" t="str" cm="1">
        <f t="array" ref="J69">IFERROR(INDEX([1]!Таблица4[[Сумма ]],SMALL(IF([1]!Таблица4[Заявка]=Счёт!$C$2,ROW([1]!Таблица4[Высота])-1),Счёт!$B69)),"")</f>
        <v/>
      </c>
    </row>
    <row r="70" spans="1:10" x14ac:dyDescent="0.25">
      <c r="A70" s="10">
        <v>63</v>
      </c>
      <c r="B70" s="11" t="str">
        <f t="shared" si="0"/>
        <v/>
      </c>
      <c r="C70" t="str" cm="1">
        <f t="array" ref="C70">IFERROR("Стеклопакет -  "&amp; INDEX([1]!Таблица4[Формула],SMALL(IF([1]!Таблица4[Заявка]=Счёт!$C$2,ROW([1]!Таблица4[Ширина])-1),Счёт!$B70))&amp;"  "&amp;E70&amp;"X"&amp;F70,"")</f>
        <v/>
      </c>
      <c r="D70" t="str" cm="1">
        <f t="array" ref="D70">IFERROR(INDEX([1]!Таблица4[№заказа],SMALL(IF([1]!Таблица4[Заявка]=Счёт!$C$2,ROW([1]!Таблица4[№заказа])-1),Счёт!$B70)),"")</f>
        <v/>
      </c>
      <c r="E70" t="str" cm="1">
        <f t="array" ref="E70">IFERROR(INDEX([1]!Таблица4[Ширина],SMALL(IF([1]!Таблица4[Заявка]=Счёт!$C$2,ROW([1]!Таблица4[Ширина])-1),Счёт!$B70)),"")</f>
        <v/>
      </c>
      <c r="F70" t="str">
        <f t="array" ref="F70">IFERROR(INDEX([1]!Таблица4[Высота],SMALL(IF([1]!Таблица4[Заявка]=Счёт!$C$2,ROW([1]!Таблица4[Высота])-1),Счёт!$B70)),"")</f>
        <v/>
      </c>
      <c r="G70" t="str" cm="1">
        <f t="array" ref="G70">IFERROR(INDEX([1]!Таблица4[Кол.во.],SMALL(IF([1]!Таблица4[Заявка]=Счёт!$C$2,ROW([1]!Таблица4[Высота])-1),Счёт!$B70)),"")</f>
        <v/>
      </c>
      <c r="H70" t="str" cm="1">
        <f t="array" ref="H70">IFERROR((INDEX([1]!Таблица4[Площадь],SMALL(IF([1]!Таблица4[Заявка]=Счёт!$C$2,ROW([1]!Таблица4[Высота])-1),Счёт!$B70))),"")</f>
        <v/>
      </c>
      <c r="I70" t="str" cm="1">
        <f t="array" ref="I70">IFERROR(INDEX([1]!Таблица4[Цена],SMALL(IF([1]!Таблица4[Заявка]=Счёт!$C$2,ROW([1]!Таблица4[Высота])-1),Счёт!$B70)),"")</f>
        <v/>
      </c>
      <c r="J70" t="str" cm="1">
        <f t="array" ref="J70">IFERROR(INDEX([1]!Таблица4[[Сумма ]],SMALL(IF([1]!Таблица4[Заявка]=Счёт!$C$2,ROW([1]!Таблица4[Высота])-1),Счёт!$B70)),"")</f>
        <v/>
      </c>
    </row>
    <row r="71" spans="1:10" x14ac:dyDescent="0.25">
      <c r="A71" s="10">
        <v>64</v>
      </c>
      <c r="B71" s="11" t="str">
        <f t="shared" si="0"/>
        <v/>
      </c>
      <c r="C71" t="str" cm="1">
        <f t="array" ref="C71">IFERROR("Стеклопакет -  "&amp; INDEX([1]!Таблица4[Формула],SMALL(IF([1]!Таблица4[Заявка]=Счёт!$C$2,ROW([1]!Таблица4[Ширина])-1),Счёт!$B71))&amp;"  "&amp;E71&amp;"X"&amp;F71,"")</f>
        <v/>
      </c>
      <c r="D71" t="str" cm="1">
        <f t="array" ref="D71">IFERROR(INDEX([1]!Таблица4[№заказа],SMALL(IF([1]!Таблица4[Заявка]=Счёт!$C$2,ROW([1]!Таблица4[№заказа])-1),Счёт!$B71)),"")</f>
        <v/>
      </c>
      <c r="E71" t="str" cm="1">
        <f t="array" ref="E71">IFERROR(INDEX([1]!Таблица4[Ширина],SMALL(IF([1]!Таблица4[Заявка]=Счёт!$C$2,ROW([1]!Таблица4[Ширина])-1),Счёт!$B71)),"")</f>
        <v/>
      </c>
      <c r="F71" t="str">
        <f t="array" ref="F71">IFERROR(INDEX([1]!Таблица4[Высота],SMALL(IF([1]!Таблица4[Заявка]=Счёт!$C$2,ROW([1]!Таблица4[Высота])-1),Счёт!$B71)),"")</f>
        <v/>
      </c>
      <c r="G71" t="str" cm="1">
        <f t="array" ref="G71">IFERROR(INDEX([1]!Таблица4[Кол.во.],SMALL(IF([1]!Таблица4[Заявка]=Счёт!$C$2,ROW([1]!Таблица4[Высота])-1),Счёт!$B71)),"")</f>
        <v/>
      </c>
      <c r="H71" t="str" cm="1">
        <f t="array" ref="H71">IFERROR((INDEX([1]!Таблица4[Площадь],SMALL(IF([1]!Таблица4[Заявка]=Счёт!$C$2,ROW([1]!Таблица4[Высота])-1),Счёт!$B71))),"")</f>
        <v/>
      </c>
      <c r="I71" t="str" cm="1">
        <f t="array" ref="I71">IFERROR(INDEX([1]!Таблица4[Цена],SMALL(IF([1]!Таблица4[Заявка]=Счёт!$C$2,ROW([1]!Таблица4[Высота])-1),Счёт!$B71)),"")</f>
        <v/>
      </c>
      <c r="J71" t="str" cm="1">
        <f t="array" ref="J71">IFERROR(INDEX([1]!Таблица4[[Сумма ]],SMALL(IF([1]!Таблица4[Заявка]=Счёт!$C$2,ROW([1]!Таблица4[Высота])-1),Счёт!$B71)),"")</f>
        <v/>
      </c>
    </row>
    <row r="72" spans="1:10" x14ac:dyDescent="0.25">
      <c r="A72" s="10">
        <v>65</v>
      </c>
      <c r="B72" s="11" t="str">
        <f t="shared" si="0"/>
        <v/>
      </c>
      <c r="C72" t="str" cm="1">
        <f t="array" ref="C72">IFERROR("Стеклопакет -  "&amp; INDEX([1]!Таблица4[Формула],SMALL(IF([1]!Таблица4[Заявка]=Счёт!$C$2,ROW([1]!Таблица4[Ширина])-1),Счёт!$B72))&amp;"  "&amp;E72&amp;"X"&amp;F72,"")</f>
        <v/>
      </c>
      <c r="D72" t="str" cm="1">
        <f t="array" ref="D72">IFERROR(INDEX([1]!Таблица4[№заказа],SMALL(IF([1]!Таблица4[Заявка]=Счёт!$C$2,ROW([1]!Таблица4[№заказа])-1),Счёт!$B72)),"")</f>
        <v/>
      </c>
      <c r="E72" t="str" cm="1">
        <f t="array" ref="E72">IFERROR(INDEX([1]!Таблица4[Ширина],SMALL(IF([1]!Таблица4[Заявка]=Счёт!$C$2,ROW([1]!Таблица4[Ширина])-1),Счёт!$B72)),"")</f>
        <v/>
      </c>
      <c r="F72" t="str">
        <f t="array" ref="F72">IFERROR(INDEX([1]!Таблица4[Высота],SMALL(IF([1]!Таблица4[Заявка]=Счёт!$C$2,ROW([1]!Таблица4[Высота])-1),Счёт!$B72)),"")</f>
        <v/>
      </c>
      <c r="G72" t="str" cm="1">
        <f t="array" ref="G72">IFERROR(INDEX([1]!Таблица4[Кол.во.],SMALL(IF([1]!Таблица4[Заявка]=Счёт!$C$2,ROW([1]!Таблица4[Высота])-1),Счёт!$B72)),"")</f>
        <v/>
      </c>
      <c r="H72" t="str" cm="1">
        <f t="array" ref="H72">IFERROR((INDEX([1]!Таблица4[Площадь],SMALL(IF([1]!Таблица4[Заявка]=Счёт!$C$2,ROW([1]!Таблица4[Высота])-1),Счёт!$B72))),"")</f>
        <v/>
      </c>
      <c r="I72" t="str" cm="1">
        <f t="array" ref="I72">IFERROR(INDEX([1]!Таблица4[Цена],SMALL(IF([1]!Таблица4[Заявка]=Счёт!$C$2,ROW([1]!Таблица4[Высота])-1),Счёт!$B72)),"")</f>
        <v/>
      </c>
      <c r="J72" t="str" cm="1">
        <f t="array" ref="J72">IFERROR(INDEX([1]!Таблица4[[Сумма ]],SMALL(IF([1]!Таблица4[Заявка]=Счёт!$C$2,ROW([1]!Таблица4[Высота])-1),Счёт!$B72)),"")</f>
        <v/>
      </c>
    </row>
    <row r="73" spans="1:10" x14ac:dyDescent="0.25">
      <c r="A73" s="10">
        <v>66</v>
      </c>
      <c r="B73" s="11" t="str">
        <f t="shared" ref="B73:B136" si="1">IF($C$4&gt;A72,A73,"")</f>
        <v/>
      </c>
      <c r="C73" t="str" cm="1">
        <f t="array" ref="C73">IFERROR("Стеклопакет -  "&amp; INDEX([1]!Таблица4[Формула],SMALL(IF([1]!Таблица4[Заявка]=Счёт!$C$2,ROW([1]!Таблица4[Ширина])-1),Счёт!$B73))&amp;"  "&amp;E73&amp;"X"&amp;F73,"")</f>
        <v/>
      </c>
      <c r="D73" t="str" cm="1">
        <f t="array" ref="D73">IFERROR(INDEX([1]!Таблица4[№заказа],SMALL(IF([1]!Таблица4[Заявка]=Счёт!$C$2,ROW([1]!Таблица4[№заказа])-1),Счёт!$B73)),"")</f>
        <v/>
      </c>
      <c r="E73" t="str" cm="1">
        <f t="array" ref="E73">IFERROR(INDEX([1]!Таблица4[Ширина],SMALL(IF([1]!Таблица4[Заявка]=Счёт!$C$2,ROW([1]!Таблица4[Ширина])-1),Счёт!$B73)),"")</f>
        <v/>
      </c>
      <c r="F73" t="str">
        <f t="array" ref="F73">IFERROR(INDEX([1]!Таблица4[Высота],SMALL(IF([1]!Таблица4[Заявка]=Счёт!$C$2,ROW([1]!Таблица4[Высота])-1),Счёт!$B73)),"")</f>
        <v/>
      </c>
      <c r="G73" t="str" cm="1">
        <f t="array" ref="G73">IFERROR(INDEX([1]!Таблица4[Кол.во.],SMALL(IF([1]!Таблица4[Заявка]=Счёт!$C$2,ROW([1]!Таблица4[Высота])-1),Счёт!$B73)),"")</f>
        <v/>
      </c>
      <c r="H73" t="str" cm="1">
        <f t="array" ref="H73">IFERROR((INDEX([1]!Таблица4[Площадь],SMALL(IF([1]!Таблица4[Заявка]=Счёт!$C$2,ROW([1]!Таблица4[Высота])-1),Счёт!$B73))),"")</f>
        <v/>
      </c>
      <c r="I73" t="str" cm="1">
        <f t="array" ref="I73">IFERROR(INDEX([1]!Таблица4[Цена],SMALL(IF([1]!Таблица4[Заявка]=Счёт!$C$2,ROW([1]!Таблица4[Высота])-1),Счёт!$B73)),"")</f>
        <v/>
      </c>
      <c r="J73" t="str" cm="1">
        <f t="array" ref="J73">IFERROR(INDEX([1]!Таблица4[[Сумма ]],SMALL(IF([1]!Таблица4[Заявка]=Счёт!$C$2,ROW([1]!Таблица4[Высота])-1),Счёт!$B73)),"")</f>
        <v/>
      </c>
    </row>
    <row r="74" spans="1:10" x14ac:dyDescent="0.25">
      <c r="A74" s="10">
        <v>67</v>
      </c>
      <c r="B74" s="11" t="str">
        <f t="shared" si="1"/>
        <v/>
      </c>
      <c r="C74" t="str" cm="1">
        <f t="array" ref="C74">IFERROR("Стеклопакет -  "&amp; INDEX([1]!Таблица4[Формула],SMALL(IF([1]!Таблица4[Заявка]=Счёт!$C$2,ROW([1]!Таблица4[Ширина])-1),Счёт!$B74))&amp;"  "&amp;E74&amp;"X"&amp;F74,"")</f>
        <v/>
      </c>
      <c r="D74" t="str" cm="1">
        <f t="array" ref="D74">IFERROR(INDEX([1]!Таблица4[№заказа],SMALL(IF([1]!Таблица4[Заявка]=Счёт!$C$2,ROW([1]!Таблица4[№заказа])-1),Счёт!$B74)),"")</f>
        <v/>
      </c>
      <c r="E74" t="str" cm="1">
        <f t="array" ref="E74">IFERROR(INDEX([1]!Таблица4[Ширина],SMALL(IF([1]!Таблица4[Заявка]=Счёт!$C$2,ROW([1]!Таблица4[Ширина])-1),Счёт!$B74)),"")</f>
        <v/>
      </c>
      <c r="F74" t="str">
        <f t="array" ref="F74">IFERROR(INDEX([1]!Таблица4[Высота],SMALL(IF([1]!Таблица4[Заявка]=Счёт!$C$2,ROW([1]!Таблица4[Высота])-1),Счёт!$B74)),"")</f>
        <v/>
      </c>
      <c r="G74" t="str" cm="1">
        <f t="array" ref="G74">IFERROR(INDEX([1]!Таблица4[Кол.во.],SMALL(IF([1]!Таблица4[Заявка]=Счёт!$C$2,ROW([1]!Таблица4[Высота])-1),Счёт!$B74)),"")</f>
        <v/>
      </c>
      <c r="H74" t="str" cm="1">
        <f t="array" ref="H74">IFERROR((INDEX([1]!Таблица4[Площадь],SMALL(IF([1]!Таблица4[Заявка]=Счёт!$C$2,ROW([1]!Таблица4[Высота])-1),Счёт!$B74))),"")</f>
        <v/>
      </c>
      <c r="I74" t="str" cm="1">
        <f t="array" ref="I74">IFERROR(INDEX([1]!Таблица4[Цена],SMALL(IF([1]!Таблица4[Заявка]=Счёт!$C$2,ROW([1]!Таблица4[Высота])-1),Счёт!$B74)),"")</f>
        <v/>
      </c>
      <c r="J74" t="str" cm="1">
        <f t="array" ref="J74">IFERROR(INDEX([1]!Таблица4[[Сумма ]],SMALL(IF([1]!Таблица4[Заявка]=Счёт!$C$2,ROW([1]!Таблица4[Высота])-1),Счёт!$B74)),"")</f>
        <v/>
      </c>
    </row>
    <row r="75" spans="1:10" x14ac:dyDescent="0.25">
      <c r="A75" s="10">
        <v>68</v>
      </c>
      <c r="B75" s="11" t="str">
        <f t="shared" si="1"/>
        <v/>
      </c>
      <c r="C75" t="str" cm="1">
        <f t="array" ref="C75">IFERROR("Стеклопакет -  "&amp; INDEX([1]!Таблица4[Формула],SMALL(IF([1]!Таблица4[Заявка]=Счёт!$C$2,ROW([1]!Таблица4[Ширина])-1),Счёт!$B75))&amp;"  "&amp;E75&amp;"X"&amp;F75,"")</f>
        <v/>
      </c>
      <c r="D75" t="str" cm="1">
        <f t="array" ref="D75">IFERROR(INDEX([1]!Таблица4[№заказа],SMALL(IF([1]!Таблица4[Заявка]=Счёт!$C$2,ROW([1]!Таблица4[№заказа])-1),Счёт!$B75)),"")</f>
        <v/>
      </c>
      <c r="E75" t="str" cm="1">
        <f t="array" ref="E75">IFERROR(INDEX([1]!Таблица4[Ширина],SMALL(IF([1]!Таблица4[Заявка]=Счёт!$C$2,ROW([1]!Таблица4[Ширина])-1),Счёт!$B75)),"")</f>
        <v/>
      </c>
      <c r="F75" t="str">
        <f t="array" ref="F75">IFERROR(INDEX([1]!Таблица4[Высота],SMALL(IF([1]!Таблица4[Заявка]=Счёт!$C$2,ROW([1]!Таблица4[Высота])-1),Счёт!$B75)),"")</f>
        <v/>
      </c>
      <c r="G75" t="str" cm="1">
        <f t="array" ref="G75">IFERROR(INDEX([1]!Таблица4[Кол.во.],SMALL(IF([1]!Таблица4[Заявка]=Счёт!$C$2,ROW([1]!Таблица4[Высота])-1),Счёт!$B75)),"")</f>
        <v/>
      </c>
      <c r="H75" t="str" cm="1">
        <f t="array" ref="H75">IFERROR((INDEX([1]!Таблица4[Площадь],SMALL(IF([1]!Таблица4[Заявка]=Счёт!$C$2,ROW([1]!Таблица4[Высота])-1),Счёт!$B75))),"")</f>
        <v/>
      </c>
      <c r="I75" t="str" cm="1">
        <f t="array" ref="I75">IFERROR(INDEX([1]!Таблица4[Цена],SMALL(IF([1]!Таблица4[Заявка]=Счёт!$C$2,ROW([1]!Таблица4[Высота])-1),Счёт!$B75)),"")</f>
        <v/>
      </c>
      <c r="J75" t="str" cm="1">
        <f t="array" ref="J75">IFERROR(INDEX([1]!Таблица4[[Сумма ]],SMALL(IF([1]!Таблица4[Заявка]=Счёт!$C$2,ROW([1]!Таблица4[Высота])-1),Счёт!$B75)),"")</f>
        <v/>
      </c>
    </row>
    <row r="76" spans="1:10" x14ac:dyDescent="0.25">
      <c r="A76" s="10">
        <v>69</v>
      </c>
      <c r="B76" s="11" t="str">
        <f t="shared" si="1"/>
        <v/>
      </c>
      <c r="C76" t="str" cm="1">
        <f t="array" ref="C76">IFERROR("Стеклопакет -  "&amp; INDEX([1]!Таблица4[Формула],SMALL(IF([1]!Таблица4[Заявка]=Счёт!$C$2,ROW([1]!Таблица4[Ширина])-1),Счёт!$B76))&amp;"  "&amp;E76&amp;"X"&amp;F76,"")</f>
        <v/>
      </c>
      <c r="D76" t="str" cm="1">
        <f t="array" ref="D76">IFERROR(INDEX([1]!Таблица4[№заказа],SMALL(IF([1]!Таблица4[Заявка]=Счёт!$C$2,ROW([1]!Таблица4[№заказа])-1),Счёт!$B76)),"")</f>
        <v/>
      </c>
      <c r="E76" t="str" cm="1">
        <f t="array" ref="E76">IFERROR(INDEX([1]!Таблица4[Ширина],SMALL(IF([1]!Таблица4[Заявка]=Счёт!$C$2,ROW([1]!Таблица4[Ширина])-1),Счёт!$B76)),"")</f>
        <v/>
      </c>
      <c r="F76" t="str">
        <f t="array" ref="F76">IFERROR(INDEX([1]!Таблица4[Высота],SMALL(IF([1]!Таблица4[Заявка]=Счёт!$C$2,ROW([1]!Таблица4[Высота])-1),Счёт!$B76)),"")</f>
        <v/>
      </c>
      <c r="G76" t="str" cm="1">
        <f t="array" ref="G76">IFERROR(INDEX([1]!Таблица4[Кол.во.],SMALL(IF([1]!Таблица4[Заявка]=Счёт!$C$2,ROW([1]!Таблица4[Высота])-1),Счёт!$B76)),"")</f>
        <v/>
      </c>
      <c r="H76" t="str" cm="1">
        <f t="array" ref="H76">IFERROR((INDEX([1]!Таблица4[Площадь],SMALL(IF([1]!Таблица4[Заявка]=Счёт!$C$2,ROW([1]!Таблица4[Высота])-1),Счёт!$B76))),"")</f>
        <v/>
      </c>
      <c r="I76" t="str" cm="1">
        <f t="array" ref="I76">IFERROR(INDEX([1]!Таблица4[Цена],SMALL(IF([1]!Таблица4[Заявка]=Счёт!$C$2,ROW([1]!Таблица4[Высота])-1),Счёт!$B76)),"")</f>
        <v/>
      </c>
      <c r="J76" t="str" cm="1">
        <f t="array" ref="J76">IFERROR(INDEX([1]!Таблица4[[Сумма ]],SMALL(IF([1]!Таблица4[Заявка]=Счёт!$C$2,ROW([1]!Таблица4[Высота])-1),Счёт!$B76)),"")</f>
        <v/>
      </c>
    </row>
    <row r="77" spans="1:10" x14ac:dyDescent="0.25">
      <c r="A77" s="10">
        <v>70</v>
      </c>
      <c r="B77" s="11" t="str">
        <f t="shared" si="1"/>
        <v/>
      </c>
      <c r="C77" t="str" cm="1">
        <f t="array" ref="C77">IFERROR("Стеклопакет -  "&amp; INDEX([1]!Таблица4[Формула],SMALL(IF([1]!Таблица4[Заявка]=Счёт!$C$2,ROW([1]!Таблица4[Ширина])-1),Счёт!$B77))&amp;"  "&amp;E77&amp;"X"&amp;F77,"")</f>
        <v/>
      </c>
      <c r="D77" t="str" cm="1">
        <f t="array" ref="D77">IFERROR(INDEX([1]!Таблица4[№заказа],SMALL(IF([1]!Таблица4[Заявка]=Счёт!$C$2,ROW([1]!Таблица4[№заказа])-1),Счёт!$B77)),"")</f>
        <v/>
      </c>
      <c r="E77" t="str" cm="1">
        <f t="array" ref="E77">IFERROR(INDEX([1]!Таблица4[Ширина],SMALL(IF([1]!Таблица4[Заявка]=Счёт!$C$2,ROW([1]!Таблица4[Ширина])-1),Счёт!$B77)),"")</f>
        <v/>
      </c>
      <c r="F77" t="str">
        <f t="array" ref="F77">IFERROR(INDEX([1]!Таблица4[Высота],SMALL(IF([1]!Таблица4[Заявка]=Счёт!$C$2,ROW([1]!Таблица4[Высота])-1),Счёт!$B77)),"")</f>
        <v/>
      </c>
      <c r="G77" t="str" cm="1">
        <f t="array" ref="G77">IFERROR(INDEX([1]!Таблица4[Кол.во.],SMALL(IF([1]!Таблица4[Заявка]=Счёт!$C$2,ROW([1]!Таблица4[Высота])-1),Счёт!$B77)),"")</f>
        <v/>
      </c>
      <c r="H77" t="str" cm="1">
        <f t="array" ref="H77">IFERROR((INDEX([1]!Таблица4[Площадь],SMALL(IF([1]!Таблица4[Заявка]=Счёт!$C$2,ROW([1]!Таблица4[Высота])-1),Счёт!$B77))),"")</f>
        <v/>
      </c>
      <c r="I77" t="str" cm="1">
        <f t="array" ref="I77">IFERROR(INDEX([1]!Таблица4[Цена],SMALL(IF([1]!Таблица4[Заявка]=Счёт!$C$2,ROW([1]!Таблица4[Высота])-1),Счёт!$B77)),"")</f>
        <v/>
      </c>
      <c r="J77" t="str" cm="1">
        <f t="array" ref="J77">IFERROR(INDEX([1]!Таблица4[[Сумма ]],SMALL(IF([1]!Таблица4[Заявка]=Счёт!$C$2,ROW([1]!Таблица4[Высота])-1),Счёт!$B77)),"")</f>
        <v/>
      </c>
    </row>
    <row r="78" spans="1:10" x14ac:dyDescent="0.25">
      <c r="A78" s="10">
        <v>71</v>
      </c>
      <c r="B78" s="11" t="str">
        <f t="shared" si="1"/>
        <v/>
      </c>
      <c r="C78" t="str" cm="1">
        <f t="array" ref="C78">IFERROR("Стеклопакет -  "&amp; INDEX([1]!Таблица4[Формула],SMALL(IF([1]!Таблица4[Заявка]=Счёт!$C$2,ROW([1]!Таблица4[Ширина])-1),Счёт!$B78))&amp;"  "&amp;E78&amp;"X"&amp;F78,"")</f>
        <v/>
      </c>
      <c r="D78" t="str" cm="1">
        <f t="array" ref="D78">IFERROR(INDEX([1]!Таблица4[№заказа],SMALL(IF([1]!Таблица4[Заявка]=Счёт!$C$2,ROW([1]!Таблица4[№заказа])-1),Счёт!$B78)),"")</f>
        <v/>
      </c>
      <c r="E78" t="str" cm="1">
        <f t="array" ref="E78">IFERROR(INDEX([1]!Таблица4[Ширина],SMALL(IF([1]!Таблица4[Заявка]=Счёт!$C$2,ROW([1]!Таблица4[Ширина])-1),Счёт!$B78)),"")</f>
        <v/>
      </c>
      <c r="F78" t="str">
        <f t="array" ref="F78">IFERROR(INDEX([1]!Таблица4[Высота],SMALL(IF([1]!Таблица4[Заявка]=Счёт!$C$2,ROW([1]!Таблица4[Высота])-1),Счёт!$B78)),"")</f>
        <v/>
      </c>
      <c r="G78" t="str" cm="1">
        <f t="array" ref="G78">IFERROR(INDEX([1]!Таблица4[Кол.во.],SMALL(IF([1]!Таблица4[Заявка]=Счёт!$C$2,ROW([1]!Таблица4[Высота])-1),Счёт!$B78)),"")</f>
        <v/>
      </c>
      <c r="H78" t="str" cm="1">
        <f t="array" ref="H78">IFERROR((INDEX([1]!Таблица4[Площадь],SMALL(IF([1]!Таблица4[Заявка]=Счёт!$C$2,ROW([1]!Таблица4[Высота])-1),Счёт!$B78))),"")</f>
        <v/>
      </c>
      <c r="I78" t="str" cm="1">
        <f t="array" ref="I78">IFERROR(INDEX([1]!Таблица4[Цена],SMALL(IF([1]!Таблица4[Заявка]=Счёт!$C$2,ROW([1]!Таблица4[Высота])-1),Счёт!$B78)),"")</f>
        <v/>
      </c>
      <c r="J78" t="str" cm="1">
        <f t="array" ref="J78">IFERROR(INDEX([1]!Таблица4[[Сумма ]],SMALL(IF([1]!Таблица4[Заявка]=Счёт!$C$2,ROW([1]!Таблица4[Высота])-1),Счёт!$B78)),"")</f>
        <v/>
      </c>
    </row>
    <row r="79" spans="1:10" x14ac:dyDescent="0.25">
      <c r="A79" s="10">
        <v>72</v>
      </c>
      <c r="B79" s="11" t="str">
        <f t="shared" si="1"/>
        <v/>
      </c>
      <c r="C79" t="str" cm="1">
        <f t="array" ref="C79">IFERROR("Стеклопакет -  "&amp; INDEX([1]!Таблица4[Формула],SMALL(IF([1]!Таблица4[Заявка]=Счёт!$C$2,ROW([1]!Таблица4[Ширина])-1),Счёт!$B79))&amp;"  "&amp;E79&amp;"X"&amp;F79,"")</f>
        <v/>
      </c>
      <c r="D79" t="str" cm="1">
        <f t="array" ref="D79">IFERROR(INDEX([1]!Таблица4[№заказа],SMALL(IF([1]!Таблица4[Заявка]=Счёт!$C$2,ROW([1]!Таблица4[№заказа])-1),Счёт!$B79)),"")</f>
        <v/>
      </c>
      <c r="E79" t="str" cm="1">
        <f t="array" ref="E79">IFERROR(INDEX([1]!Таблица4[Ширина],SMALL(IF([1]!Таблица4[Заявка]=Счёт!$C$2,ROW([1]!Таблица4[Ширина])-1),Счёт!$B79)),"")</f>
        <v/>
      </c>
      <c r="F79" t="str">
        <f t="array" ref="F79">IFERROR(INDEX([1]!Таблица4[Высота],SMALL(IF([1]!Таблица4[Заявка]=Счёт!$C$2,ROW([1]!Таблица4[Высота])-1),Счёт!$B79)),"")</f>
        <v/>
      </c>
      <c r="G79" t="str" cm="1">
        <f t="array" ref="G79">IFERROR(INDEX([1]!Таблица4[Кол.во.],SMALL(IF([1]!Таблица4[Заявка]=Счёт!$C$2,ROW([1]!Таблица4[Высота])-1),Счёт!$B79)),"")</f>
        <v/>
      </c>
      <c r="H79" t="str" cm="1">
        <f t="array" ref="H79">IFERROR((INDEX([1]!Таблица4[Площадь],SMALL(IF([1]!Таблица4[Заявка]=Счёт!$C$2,ROW([1]!Таблица4[Высота])-1),Счёт!$B79))),"")</f>
        <v/>
      </c>
      <c r="I79" t="str" cm="1">
        <f t="array" ref="I79">IFERROR(INDEX([1]!Таблица4[Цена],SMALL(IF([1]!Таблица4[Заявка]=Счёт!$C$2,ROW([1]!Таблица4[Высота])-1),Счёт!$B79)),"")</f>
        <v/>
      </c>
      <c r="J79" t="str" cm="1">
        <f t="array" ref="J79">IFERROR(INDEX([1]!Таблица4[[Сумма ]],SMALL(IF([1]!Таблица4[Заявка]=Счёт!$C$2,ROW([1]!Таблица4[Высота])-1),Счёт!$B79)),"")</f>
        <v/>
      </c>
    </row>
    <row r="80" spans="1:10" x14ac:dyDescent="0.25">
      <c r="A80" s="10">
        <v>73</v>
      </c>
      <c r="B80" s="11" t="str">
        <f t="shared" si="1"/>
        <v/>
      </c>
      <c r="C80" t="str" cm="1">
        <f t="array" ref="C80">IFERROR("Стеклопакет -  "&amp; INDEX([1]!Таблица4[Формула],SMALL(IF([1]!Таблица4[Заявка]=Счёт!$C$2,ROW([1]!Таблица4[Ширина])-1),Счёт!$B80))&amp;"  "&amp;E80&amp;"X"&amp;F80,"")</f>
        <v/>
      </c>
      <c r="D80" t="str" cm="1">
        <f t="array" ref="D80">IFERROR(INDEX([1]!Таблица4[№заказа],SMALL(IF([1]!Таблица4[Заявка]=Счёт!$C$2,ROW([1]!Таблица4[№заказа])-1),Счёт!$B80)),"")</f>
        <v/>
      </c>
      <c r="E80" t="str" cm="1">
        <f t="array" ref="E80">IFERROR(INDEX([1]!Таблица4[Ширина],SMALL(IF([1]!Таблица4[Заявка]=Счёт!$C$2,ROW([1]!Таблица4[Ширина])-1),Счёт!$B80)),"")</f>
        <v/>
      </c>
      <c r="F80" t="str">
        <f t="array" ref="F80">IFERROR(INDEX([1]!Таблица4[Высота],SMALL(IF([1]!Таблица4[Заявка]=Счёт!$C$2,ROW([1]!Таблица4[Высота])-1),Счёт!$B80)),"")</f>
        <v/>
      </c>
      <c r="G80" t="str" cm="1">
        <f t="array" ref="G80">IFERROR(INDEX([1]!Таблица4[Кол.во.],SMALL(IF([1]!Таблица4[Заявка]=Счёт!$C$2,ROW([1]!Таблица4[Высота])-1),Счёт!$B80)),"")</f>
        <v/>
      </c>
      <c r="H80" t="str" cm="1">
        <f t="array" ref="H80">IFERROR((INDEX([1]!Таблица4[Площадь],SMALL(IF([1]!Таблица4[Заявка]=Счёт!$C$2,ROW([1]!Таблица4[Высота])-1),Счёт!$B80))),"")</f>
        <v/>
      </c>
      <c r="I80" t="str" cm="1">
        <f t="array" ref="I80">IFERROR(INDEX([1]!Таблица4[Цена],SMALL(IF([1]!Таблица4[Заявка]=Счёт!$C$2,ROW([1]!Таблица4[Высота])-1),Счёт!$B80)),"")</f>
        <v/>
      </c>
      <c r="J80" t="str" cm="1">
        <f t="array" ref="J80">IFERROR(INDEX([1]!Таблица4[[Сумма ]],SMALL(IF([1]!Таблица4[Заявка]=Счёт!$C$2,ROW([1]!Таблица4[Высота])-1),Счёт!$B80)),"")</f>
        <v/>
      </c>
    </row>
    <row r="81" spans="1:10" x14ac:dyDescent="0.25">
      <c r="A81" s="10">
        <v>74</v>
      </c>
      <c r="B81" s="11" t="str">
        <f t="shared" si="1"/>
        <v/>
      </c>
      <c r="C81" t="str" cm="1">
        <f t="array" ref="C81">IFERROR("Стеклопакет -  "&amp; INDEX([1]!Таблица4[Формула],SMALL(IF([1]!Таблица4[Заявка]=Счёт!$C$2,ROW([1]!Таблица4[Ширина])-1),Счёт!$B81))&amp;"  "&amp;E81&amp;"X"&amp;F81,"")</f>
        <v/>
      </c>
      <c r="D81" t="str" cm="1">
        <f t="array" ref="D81">IFERROR(INDEX([1]!Таблица4[№заказа],SMALL(IF([1]!Таблица4[Заявка]=Счёт!$C$2,ROW([1]!Таблица4[№заказа])-1),Счёт!$B81)),"")</f>
        <v/>
      </c>
      <c r="E81" t="str" cm="1">
        <f t="array" ref="E81">IFERROR(INDEX([1]!Таблица4[Ширина],SMALL(IF([1]!Таблица4[Заявка]=Счёт!$C$2,ROW([1]!Таблица4[Ширина])-1),Счёт!$B81)),"")</f>
        <v/>
      </c>
      <c r="F81" t="str">
        <f t="array" ref="F81">IFERROR(INDEX([1]!Таблица4[Высота],SMALL(IF([1]!Таблица4[Заявка]=Счёт!$C$2,ROW([1]!Таблица4[Высота])-1),Счёт!$B81)),"")</f>
        <v/>
      </c>
      <c r="G81" t="str" cm="1">
        <f t="array" ref="G81">IFERROR(INDEX([1]!Таблица4[Кол.во.],SMALL(IF([1]!Таблица4[Заявка]=Счёт!$C$2,ROW([1]!Таблица4[Высота])-1),Счёт!$B81)),"")</f>
        <v/>
      </c>
      <c r="H81" t="str" cm="1">
        <f t="array" ref="H81">IFERROR((INDEX([1]!Таблица4[Площадь],SMALL(IF([1]!Таблица4[Заявка]=Счёт!$C$2,ROW([1]!Таблица4[Высота])-1),Счёт!$B81))),"")</f>
        <v/>
      </c>
      <c r="I81" t="str" cm="1">
        <f t="array" ref="I81">IFERROR(INDEX([1]!Таблица4[Цена],SMALL(IF([1]!Таблица4[Заявка]=Счёт!$C$2,ROW([1]!Таблица4[Высота])-1),Счёт!$B81)),"")</f>
        <v/>
      </c>
      <c r="J81" t="str" cm="1">
        <f t="array" ref="J81">IFERROR(INDEX([1]!Таблица4[[Сумма ]],SMALL(IF([1]!Таблица4[Заявка]=Счёт!$C$2,ROW([1]!Таблица4[Высота])-1),Счёт!$B81)),"")</f>
        <v/>
      </c>
    </row>
    <row r="82" spans="1:10" x14ac:dyDescent="0.25">
      <c r="A82" s="10">
        <v>75</v>
      </c>
      <c r="B82" s="11" t="str">
        <f t="shared" si="1"/>
        <v/>
      </c>
      <c r="C82" t="str" cm="1">
        <f t="array" ref="C82">IFERROR("Стеклопакет -  "&amp; INDEX([1]!Таблица4[Формула],SMALL(IF([1]!Таблица4[Заявка]=Счёт!$C$2,ROW([1]!Таблица4[Ширина])-1),Счёт!$B82))&amp;"  "&amp;E82&amp;"X"&amp;F82,"")</f>
        <v/>
      </c>
      <c r="D82" t="str" cm="1">
        <f t="array" ref="D82">IFERROR(INDEX([1]!Таблица4[№заказа],SMALL(IF([1]!Таблица4[Заявка]=Счёт!$C$2,ROW([1]!Таблица4[№заказа])-1),Счёт!$B82)),"")</f>
        <v/>
      </c>
      <c r="E82" t="str" cm="1">
        <f t="array" ref="E82">IFERROR(INDEX([1]!Таблица4[Ширина],SMALL(IF([1]!Таблица4[Заявка]=Счёт!$C$2,ROW([1]!Таблица4[Ширина])-1),Счёт!$B82)),"")</f>
        <v/>
      </c>
      <c r="F82" t="str">
        <f t="array" ref="F82">IFERROR(INDEX([1]!Таблица4[Высота],SMALL(IF([1]!Таблица4[Заявка]=Счёт!$C$2,ROW([1]!Таблица4[Высота])-1),Счёт!$B82)),"")</f>
        <v/>
      </c>
      <c r="G82" t="str" cm="1">
        <f t="array" ref="G82">IFERROR(INDEX([1]!Таблица4[Кол.во.],SMALL(IF([1]!Таблица4[Заявка]=Счёт!$C$2,ROW([1]!Таблица4[Высота])-1),Счёт!$B82)),"")</f>
        <v/>
      </c>
      <c r="H82" t="str" cm="1">
        <f t="array" ref="H82">IFERROR((INDEX([1]!Таблица4[Площадь],SMALL(IF([1]!Таблица4[Заявка]=Счёт!$C$2,ROW([1]!Таблица4[Высота])-1),Счёт!$B82))),"")</f>
        <v/>
      </c>
      <c r="I82" t="str" cm="1">
        <f t="array" ref="I82">IFERROR(INDEX([1]!Таблица4[Цена],SMALL(IF([1]!Таблица4[Заявка]=Счёт!$C$2,ROW([1]!Таблица4[Высота])-1),Счёт!$B82)),"")</f>
        <v/>
      </c>
      <c r="J82" t="str" cm="1">
        <f t="array" ref="J82">IFERROR(INDEX([1]!Таблица4[[Сумма ]],SMALL(IF([1]!Таблица4[Заявка]=Счёт!$C$2,ROW([1]!Таблица4[Высота])-1),Счёт!$B82)),"")</f>
        <v/>
      </c>
    </row>
    <row r="83" spans="1:10" x14ac:dyDescent="0.25">
      <c r="A83" s="10">
        <v>76</v>
      </c>
      <c r="B83" s="11" t="str">
        <f t="shared" si="1"/>
        <v/>
      </c>
      <c r="C83" t="str" cm="1">
        <f t="array" ref="C83">IFERROR("Стеклопакет -  "&amp; INDEX([1]!Таблица4[Формула],SMALL(IF([1]!Таблица4[Заявка]=Счёт!$C$2,ROW([1]!Таблица4[Ширина])-1),Счёт!$B83))&amp;"  "&amp;E83&amp;"X"&amp;F83,"")</f>
        <v/>
      </c>
      <c r="D83" t="str" cm="1">
        <f t="array" ref="D83">IFERROR(INDEX([1]!Таблица4[№заказа],SMALL(IF([1]!Таблица4[Заявка]=Счёт!$C$2,ROW([1]!Таблица4[№заказа])-1),Счёт!$B83)),"")</f>
        <v/>
      </c>
      <c r="E83" t="str" cm="1">
        <f t="array" ref="E83">IFERROR(INDEX([1]!Таблица4[Ширина],SMALL(IF([1]!Таблица4[Заявка]=Счёт!$C$2,ROW([1]!Таблица4[Ширина])-1),Счёт!$B83)),"")</f>
        <v/>
      </c>
      <c r="F83" t="str">
        <f t="array" ref="F83">IFERROR(INDEX([1]!Таблица4[Высота],SMALL(IF([1]!Таблица4[Заявка]=Счёт!$C$2,ROW([1]!Таблица4[Высота])-1),Счёт!$B83)),"")</f>
        <v/>
      </c>
      <c r="G83" t="str" cm="1">
        <f t="array" ref="G83">IFERROR(INDEX([1]!Таблица4[Кол.во.],SMALL(IF([1]!Таблица4[Заявка]=Счёт!$C$2,ROW([1]!Таблица4[Высота])-1),Счёт!$B83)),"")</f>
        <v/>
      </c>
      <c r="H83" t="str" cm="1">
        <f t="array" ref="H83">IFERROR((INDEX([1]!Таблица4[Площадь],SMALL(IF([1]!Таблица4[Заявка]=Счёт!$C$2,ROW([1]!Таблица4[Высота])-1),Счёт!$B83))),"")</f>
        <v/>
      </c>
      <c r="I83" t="str" cm="1">
        <f t="array" ref="I83">IFERROR(INDEX([1]!Таблица4[Цена],SMALL(IF([1]!Таблица4[Заявка]=Счёт!$C$2,ROW([1]!Таблица4[Высота])-1),Счёт!$B83)),"")</f>
        <v/>
      </c>
      <c r="J83" t="str" cm="1">
        <f t="array" ref="J83">IFERROR(INDEX([1]!Таблица4[[Сумма ]],SMALL(IF([1]!Таблица4[Заявка]=Счёт!$C$2,ROW([1]!Таблица4[Высота])-1),Счёт!$B83)),"")</f>
        <v/>
      </c>
    </row>
    <row r="84" spans="1:10" x14ac:dyDescent="0.25">
      <c r="A84" s="10">
        <v>77</v>
      </c>
      <c r="B84" s="11" t="str">
        <f t="shared" si="1"/>
        <v/>
      </c>
      <c r="C84" t="str" cm="1">
        <f t="array" ref="C84">IFERROR("Стеклопакет -  "&amp; INDEX([1]!Таблица4[Формула],SMALL(IF([1]!Таблица4[Заявка]=Счёт!$C$2,ROW([1]!Таблица4[Ширина])-1),Счёт!$B84))&amp;"  "&amp;E84&amp;"X"&amp;F84,"")</f>
        <v/>
      </c>
      <c r="D84" t="str" cm="1">
        <f t="array" ref="D84">IFERROR(INDEX([1]!Таблица4[№заказа],SMALL(IF([1]!Таблица4[Заявка]=Счёт!$C$2,ROW([1]!Таблица4[№заказа])-1),Счёт!$B84)),"")</f>
        <v/>
      </c>
      <c r="E84" t="str" cm="1">
        <f t="array" ref="E84">IFERROR(INDEX([1]!Таблица4[Ширина],SMALL(IF([1]!Таблица4[Заявка]=Счёт!$C$2,ROW([1]!Таблица4[Ширина])-1),Счёт!$B84)),"")</f>
        <v/>
      </c>
      <c r="F84" t="str">
        <f t="array" ref="F84">IFERROR(INDEX([1]!Таблица4[Высота],SMALL(IF([1]!Таблица4[Заявка]=Счёт!$C$2,ROW([1]!Таблица4[Высота])-1),Счёт!$B84)),"")</f>
        <v/>
      </c>
      <c r="G84" t="str" cm="1">
        <f t="array" ref="G84">IFERROR(INDEX([1]!Таблица4[Кол.во.],SMALL(IF([1]!Таблица4[Заявка]=Счёт!$C$2,ROW([1]!Таблица4[Высота])-1),Счёт!$B84)),"")</f>
        <v/>
      </c>
      <c r="H84" t="str" cm="1">
        <f t="array" ref="H84">IFERROR((INDEX([1]!Таблица4[Площадь],SMALL(IF([1]!Таблица4[Заявка]=Счёт!$C$2,ROW([1]!Таблица4[Высота])-1),Счёт!$B84))),"")</f>
        <v/>
      </c>
      <c r="I84" t="str" cm="1">
        <f t="array" ref="I84">IFERROR(INDEX([1]!Таблица4[Цена],SMALL(IF([1]!Таблица4[Заявка]=Счёт!$C$2,ROW([1]!Таблица4[Высота])-1),Счёт!$B84)),"")</f>
        <v/>
      </c>
      <c r="J84" t="str" cm="1">
        <f t="array" ref="J84">IFERROR(INDEX([1]!Таблица4[[Сумма ]],SMALL(IF([1]!Таблица4[Заявка]=Счёт!$C$2,ROW([1]!Таблица4[Высота])-1),Счёт!$B84)),"")</f>
        <v/>
      </c>
    </row>
    <row r="85" spans="1:10" x14ac:dyDescent="0.25">
      <c r="A85" s="10">
        <v>78</v>
      </c>
      <c r="B85" s="11" t="str">
        <f t="shared" si="1"/>
        <v/>
      </c>
      <c r="C85" t="str" cm="1">
        <f t="array" ref="C85">IFERROR("Стеклопакет -  "&amp; INDEX([1]!Таблица4[Формула],SMALL(IF([1]!Таблица4[Заявка]=Счёт!$C$2,ROW([1]!Таблица4[Ширина])-1),Счёт!$B85))&amp;"  "&amp;E85&amp;"X"&amp;F85,"")</f>
        <v/>
      </c>
      <c r="D85" t="str" cm="1">
        <f t="array" ref="D85">IFERROR(INDEX([1]!Таблица4[№заказа],SMALL(IF([1]!Таблица4[Заявка]=Счёт!$C$2,ROW([1]!Таблица4[№заказа])-1),Счёт!$B85)),"")</f>
        <v/>
      </c>
      <c r="E85" t="str" cm="1">
        <f t="array" ref="E85">IFERROR(INDEX([1]!Таблица4[Ширина],SMALL(IF([1]!Таблица4[Заявка]=Счёт!$C$2,ROW([1]!Таблица4[Ширина])-1),Счёт!$B85)),"")</f>
        <v/>
      </c>
      <c r="F85" t="str">
        <f t="array" ref="F85">IFERROR(INDEX([1]!Таблица4[Высота],SMALL(IF([1]!Таблица4[Заявка]=Счёт!$C$2,ROW([1]!Таблица4[Высота])-1),Счёт!$B85)),"")</f>
        <v/>
      </c>
      <c r="G85" t="str" cm="1">
        <f t="array" ref="G85">IFERROR(INDEX([1]!Таблица4[Кол.во.],SMALL(IF([1]!Таблица4[Заявка]=Счёт!$C$2,ROW([1]!Таблица4[Высота])-1),Счёт!$B85)),"")</f>
        <v/>
      </c>
      <c r="H85" t="str" cm="1">
        <f t="array" ref="H85">IFERROR((INDEX([1]!Таблица4[Площадь],SMALL(IF([1]!Таблица4[Заявка]=Счёт!$C$2,ROW([1]!Таблица4[Высота])-1),Счёт!$B85))),"")</f>
        <v/>
      </c>
      <c r="I85" t="str" cm="1">
        <f t="array" ref="I85">IFERROR(INDEX([1]!Таблица4[Цена],SMALL(IF([1]!Таблица4[Заявка]=Счёт!$C$2,ROW([1]!Таблица4[Высота])-1),Счёт!$B85)),"")</f>
        <v/>
      </c>
      <c r="J85" t="str" cm="1">
        <f t="array" ref="J85">IFERROR(INDEX([1]!Таблица4[[Сумма ]],SMALL(IF([1]!Таблица4[Заявка]=Счёт!$C$2,ROW([1]!Таблица4[Высота])-1),Счёт!$B85)),"")</f>
        <v/>
      </c>
    </row>
    <row r="86" spans="1:10" x14ac:dyDescent="0.25">
      <c r="A86" s="10">
        <v>79</v>
      </c>
      <c r="B86" s="11" t="str">
        <f t="shared" si="1"/>
        <v/>
      </c>
      <c r="C86" t="str" cm="1">
        <f t="array" ref="C86">IFERROR("Стеклопакет -  "&amp; INDEX([1]!Таблица4[Формула],SMALL(IF([1]!Таблица4[Заявка]=Счёт!$C$2,ROW([1]!Таблица4[Ширина])-1),Счёт!$B86))&amp;"  "&amp;E86&amp;"X"&amp;F86,"")</f>
        <v/>
      </c>
      <c r="D86" t="str" cm="1">
        <f t="array" ref="D86">IFERROR(INDEX([1]!Таблица4[№заказа],SMALL(IF([1]!Таблица4[Заявка]=Счёт!$C$2,ROW([1]!Таблица4[№заказа])-1),Счёт!$B86)),"")</f>
        <v/>
      </c>
      <c r="E86" t="str" cm="1">
        <f t="array" ref="E86">IFERROR(INDEX([1]!Таблица4[Ширина],SMALL(IF([1]!Таблица4[Заявка]=Счёт!$C$2,ROW([1]!Таблица4[Ширина])-1),Счёт!$B86)),"")</f>
        <v/>
      </c>
      <c r="F86" t="str">
        <f t="array" ref="F86">IFERROR(INDEX([1]!Таблица4[Высота],SMALL(IF([1]!Таблица4[Заявка]=Счёт!$C$2,ROW([1]!Таблица4[Высота])-1),Счёт!$B86)),"")</f>
        <v/>
      </c>
      <c r="G86" t="str" cm="1">
        <f t="array" ref="G86">IFERROR(INDEX([1]!Таблица4[Кол.во.],SMALL(IF([1]!Таблица4[Заявка]=Счёт!$C$2,ROW([1]!Таблица4[Высота])-1),Счёт!$B86)),"")</f>
        <v/>
      </c>
      <c r="H86" t="str" cm="1">
        <f t="array" ref="H86">IFERROR((INDEX([1]!Таблица4[Площадь],SMALL(IF([1]!Таблица4[Заявка]=Счёт!$C$2,ROW([1]!Таблица4[Высота])-1),Счёт!$B86))),"")</f>
        <v/>
      </c>
      <c r="I86" t="str" cm="1">
        <f t="array" ref="I86">IFERROR(INDEX([1]!Таблица4[Цена],SMALL(IF([1]!Таблица4[Заявка]=Счёт!$C$2,ROW([1]!Таблица4[Высота])-1),Счёт!$B86)),"")</f>
        <v/>
      </c>
      <c r="J86" t="str" cm="1">
        <f t="array" ref="J86">IFERROR(INDEX([1]!Таблица4[[Сумма ]],SMALL(IF([1]!Таблица4[Заявка]=Счёт!$C$2,ROW([1]!Таблица4[Высота])-1),Счёт!$B86)),"")</f>
        <v/>
      </c>
    </row>
    <row r="87" spans="1:10" x14ac:dyDescent="0.25">
      <c r="A87" s="10">
        <v>80</v>
      </c>
      <c r="B87" s="11" t="str">
        <f t="shared" si="1"/>
        <v/>
      </c>
      <c r="C87" t="str" cm="1">
        <f t="array" ref="C87">IFERROR("Стеклопакет -  "&amp; INDEX([1]!Таблица4[Формула],SMALL(IF([1]!Таблица4[Заявка]=Счёт!$C$2,ROW([1]!Таблица4[Ширина])-1),Счёт!$B87))&amp;"  "&amp;E87&amp;"X"&amp;F87,"")</f>
        <v/>
      </c>
      <c r="D87" t="str" cm="1">
        <f t="array" ref="D87">IFERROR(INDEX([1]!Таблица4[№заказа],SMALL(IF([1]!Таблица4[Заявка]=Счёт!$C$2,ROW([1]!Таблица4[№заказа])-1),Счёт!$B87)),"")</f>
        <v/>
      </c>
      <c r="E87" t="str" cm="1">
        <f t="array" ref="E87">IFERROR(INDEX([1]!Таблица4[Ширина],SMALL(IF([1]!Таблица4[Заявка]=Счёт!$C$2,ROW([1]!Таблица4[Ширина])-1),Счёт!$B87)),"")</f>
        <v/>
      </c>
      <c r="F87" t="str">
        <f t="array" ref="F87">IFERROR(INDEX([1]!Таблица4[Высота],SMALL(IF([1]!Таблица4[Заявка]=Счёт!$C$2,ROW([1]!Таблица4[Высота])-1),Счёт!$B87)),"")</f>
        <v/>
      </c>
      <c r="G87" t="str" cm="1">
        <f t="array" ref="G87">IFERROR(INDEX([1]!Таблица4[Кол.во.],SMALL(IF([1]!Таблица4[Заявка]=Счёт!$C$2,ROW([1]!Таблица4[Высота])-1),Счёт!$B87)),"")</f>
        <v/>
      </c>
      <c r="H87" t="str" cm="1">
        <f t="array" ref="H87">IFERROR((INDEX([1]!Таблица4[Площадь],SMALL(IF([1]!Таблица4[Заявка]=Счёт!$C$2,ROW([1]!Таблица4[Высота])-1),Счёт!$B87))),"")</f>
        <v/>
      </c>
      <c r="I87" t="str" cm="1">
        <f t="array" ref="I87">IFERROR(INDEX([1]!Таблица4[Цена],SMALL(IF([1]!Таблица4[Заявка]=Счёт!$C$2,ROW([1]!Таблица4[Высота])-1),Счёт!$B87)),"")</f>
        <v/>
      </c>
      <c r="J87" t="str" cm="1">
        <f t="array" ref="J87">IFERROR(INDEX([1]!Таблица4[[Сумма ]],SMALL(IF([1]!Таблица4[Заявка]=Счёт!$C$2,ROW([1]!Таблица4[Высота])-1),Счёт!$B87)),"")</f>
        <v/>
      </c>
    </row>
    <row r="88" spans="1:10" x14ac:dyDescent="0.25">
      <c r="A88" s="10">
        <v>81</v>
      </c>
      <c r="B88" s="11" t="str">
        <f t="shared" si="1"/>
        <v/>
      </c>
      <c r="C88" t="str" cm="1">
        <f t="array" ref="C88">IFERROR("Стеклопакет -  "&amp; INDEX([1]!Таблица4[Формула],SMALL(IF([1]!Таблица4[Заявка]=Счёт!$C$2,ROW([1]!Таблица4[Ширина])-1),Счёт!$B88))&amp;"  "&amp;E88&amp;"X"&amp;F88,"")</f>
        <v/>
      </c>
      <c r="D88" t="str" cm="1">
        <f t="array" ref="D88">IFERROR(INDEX([1]!Таблица4[№заказа],SMALL(IF([1]!Таблица4[Заявка]=Счёт!$C$2,ROW([1]!Таблица4[№заказа])-1),Счёт!$B88)),"")</f>
        <v/>
      </c>
      <c r="E88" t="str" cm="1">
        <f t="array" ref="E88">IFERROR(INDEX([1]!Таблица4[Ширина],SMALL(IF([1]!Таблица4[Заявка]=Счёт!$C$2,ROW([1]!Таблица4[Ширина])-1),Счёт!$B88)),"")</f>
        <v/>
      </c>
      <c r="F88" t="str">
        <f t="array" ref="F88">IFERROR(INDEX([1]!Таблица4[Высота],SMALL(IF([1]!Таблица4[Заявка]=Счёт!$C$2,ROW([1]!Таблица4[Высота])-1),Счёт!$B88)),"")</f>
        <v/>
      </c>
      <c r="G88" t="str" cm="1">
        <f t="array" ref="G88">IFERROR(INDEX([1]!Таблица4[Кол.во.],SMALL(IF([1]!Таблица4[Заявка]=Счёт!$C$2,ROW([1]!Таблица4[Высота])-1),Счёт!$B88)),"")</f>
        <v/>
      </c>
      <c r="H88" t="str" cm="1">
        <f t="array" ref="H88">IFERROR((INDEX([1]!Таблица4[Площадь],SMALL(IF([1]!Таблица4[Заявка]=Счёт!$C$2,ROW([1]!Таблица4[Высота])-1),Счёт!$B88))),"")</f>
        <v/>
      </c>
      <c r="I88" t="str" cm="1">
        <f t="array" ref="I88">IFERROR(INDEX([1]!Таблица4[Цена],SMALL(IF([1]!Таблица4[Заявка]=Счёт!$C$2,ROW([1]!Таблица4[Высота])-1),Счёт!$B88)),"")</f>
        <v/>
      </c>
      <c r="J88" t="str" cm="1">
        <f t="array" ref="J88">IFERROR(INDEX([1]!Таблица4[[Сумма ]],SMALL(IF([1]!Таблица4[Заявка]=Счёт!$C$2,ROW([1]!Таблица4[Высота])-1),Счёт!$B88)),"")</f>
        <v/>
      </c>
    </row>
    <row r="89" spans="1:10" x14ac:dyDescent="0.25">
      <c r="A89" s="10">
        <v>82</v>
      </c>
      <c r="B89" s="11" t="str">
        <f t="shared" si="1"/>
        <v/>
      </c>
      <c r="C89" t="str" cm="1">
        <f t="array" ref="C89">IFERROR("Стеклопакет -  "&amp; INDEX([1]!Таблица4[Формула],SMALL(IF([1]!Таблица4[Заявка]=Счёт!$C$2,ROW([1]!Таблица4[Ширина])-1),Счёт!$B89))&amp;"  "&amp;E89&amp;"X"&amp;F89,"")</f>
        <v/>
      </c>
      <c r="D89" t="str" cm="1">
        <f t="array" ref="D89">IFERROR(INDEX([1]!Таблица4[№заказа],SMALL(IF([1]!Таблица4[Заявка]=Счёт!$C$2,ROW([1]!Таблица4[№заказа])-1),Счёт!$B89)),"")</f>
        <v/>
      </c>
      <c r="E89" t="str" cm="1">
        <f t="array" ref="E89">IFERROR(INDEX([1]!Таблица4[Ширина],SMALL(IF([1]!Таблица4[Заявка]=Счёт!$C$2,ROW([1]!Таблица4[Ширина])-1),Счёт!$B89)),"")</f>
        <v/>
      </c>
      <c r="F89" t="str">
        <f t="array" ref="F89">IFERROR(INDEX([1]!Таблица4[Высота],SMALL(IF([1]!Таблица4[Заявка]=Счёт!$C$2,ROW([1]!Таблица4[Высота])-1),Счёт!$B89)),"")</f>
        <v/>
      </c>
      <c r="G89" t="str" cm="1">
        <f t="array" ref="G89">IFERROR(INDEX([1]!Таблица4[Кол.во.],SMALL(IF([1]!Таблица4[Заявка]=Счёт!$C$2,ROW([1]!Таблица4[Высота])-1),Счёт!$B89)),"")</f>
        <v/>
      </c>
      <c r="H89" t="str" cm="1">
        <f t="array" ref="H89">IFERROR((INDEX([1]!Таблица4[Площадь],SMALL(IF([1]!Таблица4[Заявка]=Счёт!$C$2,ROW([1]!Таблица4[Высота])-1),Счёт!$B89))),"")</f>
        <v/>
      </c>
      <c r="I89" t="str" cm="1">
        <f t="array" ref="I89">IFERROR(INDEX([1]!Таблица4[Цена],SMALL(IF([1]!Таблица4[Заявка]=Счёт!$C$2,ROW([1]!Таблица4[Высота])-1),Счёт!$B89)),"")</f>
        <v/>
      </c>
      <c r="J89" t="str" cm="1">
        <f t="array" ref="J89">IFERROR(INDEX([1]!Таблица4[[Сумма ]],SMALL(IF([1]!Таблица4[Заявка]=Счёт!$C$2,ROW([1]!Таблица4[Высота])-1),Счёт!$B89)),"")</f>
        <v/>
      </c>
    </row>
    <row r="90" spans="1:10" x14ac:dyDescent="0.25">
      <c r="A90" s="10">
        <v>83</v>
      </c>
      <c r="B90" s="11" t="str">
        <f t="shared" si="1"/>
        <v/>
      </c>
      <c r="C90" t="str" cm="1">
        <f t="array" ref="C90">IFERROR("Стеклопакет -  "&amp; INDEX([1]!Таблица4[Формула],SMALL(IF([1]!Таблица4[Заявка]=Счёт!$C$2,ROW([1]!Таблица4[Ширина])-1),Счёт!$B90))&amp;"  "&amp;E90&amp;"X"&amp;F90,"")</f>
        <v/>
      </c>
      <c r="D90" t="str" cm="1">
        <f t="array" ref="D90">IFERROR(INDEX([1]!Таблица4[№заказа],SMALL(IF([1]!Таблица4[Заявка]=Счёт!$C$2,ROW([1]!Таблица4[№заказа])-1),Счёт!$B90)),"")</f>
        <v/>
      </c>
      <c r="E90" t="str" cm="1">
        <f t="array" ref="E90">IFERROR(INDEX([1]!Таблица4[Ширина],SMALL(IF([1]!Таблица4[Заявка]=Счёт!$C$2,ROW([1]!Таблица4[Ширина])-1),Счёт!$B90)),"")</f>
        <v/>
      </c>
      <c r="F90" t="str">
        <f t="array" ref="F90">IFERROR(INDEX([1]!Таблица4[Высота],SMALL(IF([1]!Таблица4[Заявка]=Счёт!$C$2,ROW([1]!Таблица4[Высота])-1),Счёт!$B90)),"")</f>
        <v/>
      </c>
      <c r="G90" t="str" cm="1">
        <f t="array" ref="G90">IFERROR(INDEX([1]!Таблица4[Кол.во.],SMALL(IF([1]!Таблица4[Заявка]=Счёт!$C$2,ROW([1]!Таблица4[Высота])-1),Счёт!$B90)),"")</f>
        <v/>
      </c>
      <c r="H90" t="str" cm="1">
        <f t="array" ref="H90">IFERROR((INDEX([1]!Таблица4[Площадь],SMALL(IF([1]!Таблица4[Заявка]=Счёт!$C$2,ROW([1]!Таблица4[Высота])-1),Счёт!$B90))),"")</f>
        <v/>
      </c>
      <c r="I90" t="str" cm="1">
        <f t="array" ref="I90">IFERROR(INDEX([1]!Таблица4[Цена],SMALL(IF([1]!Таблица4[Заявка]=Счёт!$C$2,ROW([1]!Таблица4[Высота])-1),Счёт!$B90)),"")</f>
        <v/>
      </c>
      <c r="J90" t="str" cm="1">
        <f t="array" ref="J90">IFERROR(INDEX([1]!Таблица4[[Сумма ]],SMALL(IF([1]!Таблица4[Заявка]=Счёт!$C$2,ROW([1]!Таблица4[Высота])-1),Счёт!$B90)),"")</f>
        <v/>
      </c>
    </row>
    <row r="91" spans="1:10" x14ac:dyDescent="0.25">
      <c r="A91" s="10">
        <v>84</v>
      </c>
      <c r="B91" s="11" t="str">
        <f t="shared" si="1"/>
        <v/>
      </c>
      <c r="C91" t="str" cm="1">
        <f t="array" ref="C91">IFERROR("Стеклопакет -  "&amp; INDEX([1]!Таблица4[Формула],SMALL(IF([1]!Таблица4[Заявка]=Счёт!$C$2,ROW([1]!Таблица4[Ширина])-1),Счёт!$B91))&amp;"  "&amp;E91&amp;"X"&amp;F91,"")</f>
        <v/>
      </c>
      <c r="D91" t="str" cm="1">
        <f t="array" ref="D91">IFERROR(INDEX([1]!Таблица4[№заказа],SMALL(IF([1]!Таблица4[Заявка]=Счёт!$C$2,ROW([1]!Таблица4[№заказа])-1),Счёт!$B91)),"")</f>
        <v/>
      </c>
      <c r="E91" t="str" cm="1">
        <f t="array" ref="E91">IFERROR(INDEX([1]!Таблица4[Ширина],SMALL(IF([1]!Таблица4[Заявка]=Счёт!$C$2,ROW([1]!Таблица4[Ширина])-1),Счёт!$B91)),"")</f>
        <v/>
      </c>
      <c r="F91" t="str">
        <f t="array" ref="F91">IFERROR(INDEX([1]!Таблица4[Высота],SMALL(IF([1]!Таблица4[Заявка]=Счёт!$C$2,ROW([1]!Таблица4[Высота])-1),Счёт!$B91)),"")</f>
        <v/>
      </c>
      <c r="G91" t="str" cm="1">
        <f t="array" ref="G91">IFERROR(INDEX([1]!Таблица4[Кол.во.],SMALL(IF([1]!Таблица4[Заявка]=Счёт!$C$2,ROW([1]!Таблица4[Высота])-1),Счёт!$B91)),"")</f>
        <v/>
      </c>
      <c r="H91" t="str" cm="1">
        <f t="array" ref="H91">IFERROR((INDEX([1]!Таблица4[Площадь],SMALL(IF([1]!Таблица4[Заявка]=Счёт!$C$2,ROW([1]!Таблица4[Высота])-1),Счёт!$B91))),"")</f>
        <v/>
      </c>
      <c r="I91" t="str" cm="1">
        <f t="array" ref="I91">IFERROR(INDEX([1]!Таблица4[Цена],SMALL(IF([1]!Таблица4[Заявка]=Счёт!$C$2,ROW([1]!Таблица4[Высота])-1),Счёт!$B91)),"")</f>
        <v/>
      </c>
      <c r="J91" t="str" cm="1">
        <f t="array" ref="J91">IFERROR(INDEX([1]!Таблица4[[Сумма ]],SMALL(IF([1]!Таблица4[Заявка]=Счёт!$C$2,ROW([1]!Таблица4[Высота])-1),Счёт!$B91)),"")</f>
        <v/>
      </c>
    </row>
    <row r="92" spans="1:10" x14ac:dyDescent="0.25">
      <c r="A92" s="10">
        <v>85</v>
      </c>
      <c r="B92" s="11" t="str">
        <f t="shared" si="1"/>
        <v/>
      </c>
      <c r="C92" t="str" cm="1">
        <f t="array" ref="C92">IFERROR("Стеклопакет -  "&amp; INDEX([1]!Таблица4[Формула],SMALL(IF([1]!Таблица4[Заявка]=Счёт!$C$2,ROW([1]!Таблица4[Ширина])-1),Счёт!$B92))&amp;"  "&amp;E92&amp;"X"&amp;F92,"")</f>
        <v/>
      </c>
      <c r="D92" t="str" cm="1">
        <f t="array" ref="D92">IFERROR(INDEX([1]!Таблица4[№заказа],SMALL(IF([1]!Таблица4[Заявка]=Счёт!$C$2,ROW([1]!Таблица4[№заказа])-1),Счёт!$B92)),"")</f>
        <v/>
      </c>
      <c r="E92" t="str" cm="1">
        <f t="array" ref="E92">IFERROR(INDEX([1]!Таблица4[Ширина],SMALL(IF([1]!Таблица4[Заявка]=Счёт!$C$2,ROW([1]!Таблица4[Ширина])-1),Счёт!$B92)),"")</f>
        <v/>
      </c>
      <c r="F92" t="str">
        <f t="array" ref="F92">IFERROR(INDEX([1]!Таблица4[Высота],SMALL(IF([1]!Таблица4[Заявка]=Счёт!$C$2,ROW([1]!Таблица4[Высота])-1),Счёт!$B92)),"")</f>
        <v/>
      </c>
      <c r="G92" t="str" cm="1">
        <f t="array" ref="G92">IFERROR(INDEX([1]!Таблица4[Кол.во.],SMALL(IF([1]!Таблица4[Заявка]=Счёт!$C$2,ROW([1]!Таблица4[Высота])-1),Счёт!$B92)),"")</f>
        <v/>
      </c>
      <c r="H92" t="str" cm="1">
        <f t="array" ref="H92">IFERROR((INDEX([1]!Таблица4[Площадь],SMALL(IF([1]!Таблица4[Заявка]=Счёт!$C$2,ROW([1]!Таблица4[Высота])-1),Счёт!$B92))),"")</f>
        <v/>
      </c>
      <c r="I92" t="str" cm="1">
        <f t="array" ref="I92">IFERROR(INDEX([1]!Таблица4[Цена],SMALL(IF([1]!Таблица4[Заявка]=Счёт!$C$2,ROW([1]!Таблица4[Высота])-1),Счёт!$B92)),"")</f>
        <v/>
      </c>
      <c r="J92" t="str" cm="1">
        <f t="array" ref="J92">IFERROR(INDEX([1]!Таблица4[[Сумма ]],SMALL(IF([1]!Таблица4[Заявка]=Счёт!$C$2,ROW([1]!Таблица4[Высота])-1),Счёт!$B92)),"")</f>
        <v/>
      </c>
    </row>
    <row r="93" spans="1:10" x14ac:dyDescent="0.25">
      <c r="A93" s="10">
        <v>86</v>
      </c>
      <c r="B93" s="11" t="str">
        <f t="shared" si="1"/>
        <v/>
      </c>
      <c r="C93" t="str" cm="1">
        <f t="array" ref="C93">IFERROR("Стеклопакет -  "&amp; INDEX([1]!Таблица4[Формула],SMALL(IF([1]!Таблица4[Заявка]=Счёт!$C$2,ROW([1]!Таблица4[Ширина])-1),Счёт!$B93))&amp;"  "&amp;E93&amp;"X"&amp;F93,"")</f>
        <v/>
      </c>
      <c r="D93" t="str" cm="1">
        <f t="array" ref="D93">IFERROR(INDEX([1]!Таблица4[№заказа],SMALL(IF([1]!Таблица4[Заявка]=Счёт!$C$2,ROW([1]!Таблица4[№заказа])-1),Счёт!$B93)),"")</f>
        <v/>
      </c>
      <c r="E93" t="str" cm="1">
        <f t="array" ref="E93">IFERROR(INDEX([1]!Таблица4[Ширина],SMALL(IF([1]!Таблица4[Заявка]=Счёт!$C$2,ROW([1]!Таблица4[Ширина])-1),Счёт!$B93)),"")</f>
        <v/>
      </c>
      <c r="F93" t="str">
        <f t="array" ref="F93">IFERROR(INDEX([1]!Таблица4[Высота],SMALL(IF([1]!Таблица4[Заявка]=Счёт!$C$2,ROW([1]!Таблица4[Высота])-1),Счёт!$B93)),"")</f>
        <v/>
      </c>
      <c r="G93" t="str" cm="1">
        <f t="array" ref="G93">IFERROR(INDEX([1]!Таблица4[Кол.во.],SMALL(IF([1]!Таблица4[Заявка]=Счёт!$C$2,ROW([1]!Таблица4[Высота])-1),Счёт!$B93)),"")</f>
        <v/>
      </c>
      <c r="H93" t="str" cm="1">
        <f t="array" ref="H93">IFERROR((INDEX([1]!Таблица4[Площадь],SMALL(IF([1]!Таблица4[Заявка]=Счёт!$C$2,ROW([1]!Таблица4[Высота])-1),Счёт!$B93))),"")</f>
        <v/>
      </c>
      <c r="I93" t="str" cm="1">
        <f t="array" ref="I93">IFERROR(INDEX([1]!Таблица4[Цена],SMALL(IF([1]!Таблица4[Заявка]=Счёт!$C$2,ROW([1]!Таблица4[Высота])-1),Счёт!$B93)),"")</f>
        <v/>
      </c>
      <c r="J93" t="str" cm="1">
        <f t="array" ref="J93">IFERROR(INDEX([1]!Таблица4[[Сумма ]],SMALL(IF([1]!Таблица4[Заявка]=Счёт!$C$2,ROW([1]!Таблица4[Высота])-1),Счёт!$B93)),"")</f>
        <v/>
      </c>
    </row>
    <row r="94" spans="1:10" x14ac:dyDescent="0.25">
      <c r="A94" s="10">
        <v>87</v>
      </c>
      <c r="B94" s="11" t="str">
        <f t="shared" si="1"/>
        <v/>
      </c>
      <c r="C94" t="str" cm="1">
        <f t="array" ref="C94">IFERROR("Стеклопакет -  "&amp; INDEX([1]!Таблица4[Формула],SMALL(IF([1]!Таблица4[Заявка]=Счёт!$C$2,ROW([1]!Таблица4[Ширина])-1),Счёт!$B94))&amp;"  "&amp;E94&amp;"X"&amp;F94,"")</f>
        <v/>
      </c>
      <c r="D94" t="str" cm="1">
        <f t="array" ref="D94">IFERROR(INDEX([1]!Таблица4[№заказа],SMALL(IF([1]!Таблица4[Заявка]=Счёт!$C$2,ROW([1]!Таблица4[№заказа])-1),Счёт!$B94)),"")</f>
        <v/>
      </c>
      <c r="E94" t="str" cm="1">
        <f t="array" ref="E94">IFERROR(INDEX([1]!Таблица4[Ширина],SMALL(IF([1]!Таблица4[Заявка]=Счёт!$C$2,ROW([1]!Таблица4[Ширина])-1),Счёт!$B94)),"")</f>
        <v/>
      </c>
      <c r="F94" t="str">
        <f t="array" ref="F94">IFERROR(INDEX([1]!Таблица4[Высота],SMALL(IF([1]!Таблица4[Заявка]=Счёт!$C$2,ROW([1]!Таблица4[Высота])-1),Счёт!$B94)),"")</f>
        <v/>
      </c>
      <c r="G94" t="str" cm="1">
        <f t="array" ref="G94">IFERROR(INDEX([1]!Таблица4[Кол.во.],SMALL(IF([1]!Таблица4[Заявка]=Счёт!$C$2,ROW([1]!Таблица4[Высота])-1),Счёт!$B94)),"")</f>
        <v/>
      </c>
      <c r="H94" t="str" cm="1">
        <f t="array" ref="H94">IFERROR((INDEX([1]!Таблица4[Площадь],SMALL(IF([1]!Таблица4[Заявка]=Счёт!$C$2,ROW([1]!Таблица4[Высота])-1),Счёт!$B94))),"")</f>
        <v/>
      </c>
      <c r="I94" t="str" cm="1">
        <f t="array" ref="I94">IFERROR(INDEX([1]!Таблица4[Цена],SMALL(IF([1]!Таблица4[Заявка]=Счёт!$C$2,ROW([1]!Таблица4[Высота])-1),Счёт!$B94)),"")</f>
        <v/>
      </c>
      <c r="J94" t="str" cm="1">
        <f t="array" ref="J94">IFERROR(INDEX([1]!Таблица4[[Сумма ]],SMALL(IF([1]!Таблица4[Заявка]=Счёт!$C$2,ROW([1]!Таблица4[Высота])-1),Счёт!$B94)),"")</f>
        <v/>
      </c>
    </row>
    <row r="95" spans="1:10" x14ac:dyDescent="0.25">
      <c r="A95" s="10">
        <v>88</v>
      </c>
      <c r="B95" s="11" t="str">
        <f t="shared" si="1"/>
        <v/>
      </c>
      <c r="C95" t="str" cm="1">
        <f t="array" ref="C95">IFERROR("Стеклопакет -  "&amp; INDEX([1]!Таблица4[Формула],SMALL(IF([1]!Таблица4[Заявка]=Счёт!$C$2,ROW([1]!Таблица4[Ширина])-1),Счёт!$B95))&amp;"  "&amp;E95&amp;"X"&amp;F95,"")</f>
        <v/>
      </c>
      <c r="D95" t="str" cm="1">
        <f t="array" ref="D95">IFERROR(INDEX([1]!Таблица4[№заказа],SMALL(IF([1]!Таблица4[Заявка]=Счёт!$C$2,ROW([1]!Таблица4[№заказа])-1),Счёт!$B95)),"")</f>
        <v/>
      </c>
      <c r="E95" t="str" cm="1">
        <f t="array" ref="E95">IFERROR(INDEX([1]!Таблица4[Ширина],SMALL(IF([1]!Таблица4[Заявка]=Счёт!$C$2,ROW([1]!Таблица4[Ширина])-1),Счёт!$B95)),"")</f>
        <v/>
      </c>
      <c r="F95" t="str">
        <f t="array" ref="F95">IFERROR(INDEX([1]!Таблица4[Высота],SMALL(IF([1]!Таблица4[Заявка]=Счёт!$C$2,ROW([1]!Таблица4[Высота])-1),Счёт!$B95)),"")</f>
        <v/>
      </c>
      <c r="G95" t="str" cm="1">
        <f t="array" ref="G95">IFERROR(INDEX([1]!Таблица4[Кол.во.],SMALL(IF([1]!Таблица4[Заявка]=Счёт!$C$2,ROW([1]!Таблица4[Высота])-1),Счёт!$B95)),"")</f>
        <v/>
      </c>
      <c r="H95" t="str" cm="1">
        <f t="array" ref="H95">IFERROR((INDEX([1]!Таблица4[Площадь],SMALL(IF([1]!Таблица4[Заявка]=Счёт!$C$2,ROW([1]!Таблица4[Высота])-1),Счёт!$B95))),"")</f>
        <v/>
      </c>
      <c r="I95" t="str" cm="1">
        <f t="array" ref="I95">IFERROR(INDEX([1]!Таблица4[Цена],SMALL(IF([1]!Таблица4[Заявка]=Счёт!$C$2,ROW([1]!Таблица4[Высота])-1),Счёт!$B95)),"")</f>
        <v/>
      </c>
      <c r="J95" t="str" cm="1">
        <f t="array" ref="J95">IFERROR(INDEX([1]!Таблица4[[Сумма ]],SMALL(IF([1]!Таблица4[Заявка]=Счёт!$C$2,ROW([1]!Таблица4[Высота])-1),Счёт!$B95)),"")</f>
        <v/>
      </c>
    </row>
    <row r="96" spans="1:10" x14ac:dyDescent="0.25">
      <c r="A96" s="10">
        <v>89</v>
      </c>
      <c r="B96" s="11" t="str">
        <f t="shared" si="1"/>
        <v/>
      </c>
      <c r="C96" t="str" cm="1">
        <f t="array" ref="C96">IFERROR("Стеклопакет -  "&amp; INDEX([1]!Таблица4[Формула],SMALL(IF([1]!Таблица4[Заявка]=Счёт!$C$2,ROW([1]!Таблица4[Ширина])-1),Счёт!$B96))&amp;"  "&amp;E96&amp;"X"&amp;F96,"")</f>
        <v/>
      </c>
      <c r="D96" t="str" cm="1">
        <f t="array" ref="D96">IFERROR(INDEX([1]!Таблица4[№заказа],SMALL(IF([1]!Таблица4[Заявка]=Счёт!$C$2,ROW([1]!Таблица4[№заказа])-1),Счёт!$B96)),"")</f>
        <v/>
      </c>
      <c r="E96" t="str" cm="1">
        <f t="array" ref="E96">IFERROR(INDEX([1]!Таблица4[Ширина],SMALL(IF([1]!Таблица4[Заявка]=Счёт!$C$2,ROW([1]!Таблица4[Ширина])-1),Счёт!$B96)),"")</f>
        <v/>
      </c>
      <c r="F96" t="str">
        <f t="array" ref="F96">IFERROR(INDEX([1]!Таблица4[Высота],SMALL(IF([1]!Таблица4[Заявка]=Счёт!$C$2,ROW([1]!Таблица4[Высота])-1),Счёт!$B96)),"")</f>
        <v/>
      </c>
      <c r="G96" t="str" cm="1">
        <f t="array" ref="G96">IFERROR(INDEX([1]!Таблица4[Кол.во.],SMALL(IF([1]!Таблица4[Заявка]=Счёт!$C$2,ROW([1]!Таблица4[Высота])-1),Счёт!$B96)),"")</f>
        <v/>
      </c>
      <c r="H96" t="str" cm="1">
        <f t="array" ref="H96">IFERROR((INDEX([1]!Таблица4[Площадь],SMALL(IF([1]!Таблица4[Заявка]=Счёт!$C$2,ROW([1]!Таблица4[Высота])-1),Счёт!$B96))),"")</f>
        <v/>
      </c>
      <c r="I96" t="str" cm="1">
        <f t="array" ref="I96">IFERROR(INDEX([1]!Таблица4[Цена],SMALL(IF([1]!Таблица4[Заявка]=Счёт!$C$2,ROW([1]!Таблица4[Высота])-1),Счёт!$B96)),"")</f>
        <v/>
      </c>
      <c r="J96" t="str" cm="1">
        <f t="array" ref="J96">IFERROR(INDEX([1]!Таблица4[[Сумма ]],SMALL(IF([1]!Таблица4[Заявка]=Счёт!$C$2,ROW([1]!Таблица4[Высота])-1),Счёт!$B96)),"")</f>
        <v/>
      </c>
    </row>
    <row r="97" spans="1:10" x14ac:dyDescent="0.25">
      <c r="A97" s="10">
        <v>90</v>
      </c>
      <c r="B97" s="11" t="str">
        <f t="shared" si="1"/>
        <v/>
      </c>
      <c r="C97" t="str" cm="1">
        <f t="array" ref="C97">IFERROR("Стеклопакет -  "&amp; INDEX([1]!Таблица4[Формула],SMALL(IF([1]!Таблица4[Заявка]=Счёт!$C$2,ROW([1]!Таблица4[Ширина])-1),Счёт!$B97))&amp;"  "&amp;E97&amp;"X"&amp;F97,"")</f>
        <v/>
      </c>
      <c r="D97" t="str" cm="1">
        <f t="array" ref="D97">IFERROR(INDEX([1]!Таблица4[№заказа],SMALL(IF([1]!Таблица4[Заявка]=Счёт!$C$2,ROW([1]!Таблица4[№заказа])-1),Счёт!$B97)),"")</f>
        <v/>
      </c>
      <c r="E97" t="str" cm="1">
        <f t="array" ref="E97">IFERROR(INDEX([1]!Таблица4[Ширина],SMALL(IF([1]!Таблица4[Заявка]=Счёт!$C$2,ROW([1]!Таблица4[Ширина])-1),Счёт!$B97)),"")</f>
        <v/>
      </c>
      <c r="F97" t="str">
        <f t="array" ref="F97">IFERROR(INDEX([1]!Таблица4[Высота],SMALL(IF([1]!Таблица4[Заявка]=Счёт!$C$2,ROW([1]!Таблица4[Высота])-1),Счёт!$B97)),"")</f>
        <v/>
      </c>
      <c r="G97" t="str" cm="1">
        <f t="array" ref="G97">IFERROR(INDEX([1]!Таблица4[Кол.во.],SMALL(IF([1]!Таблица4[Заявка]=Счёт!$C$2,ROW([1]!Таблица4[Высота])-1),Счёт!$B97)),"")</f>
        <v/>
      </c>
      <c r="H97" t="str" cm="1">
        <f t="array" ref="H97">IFERROR((INDEX([1]!Таблица4[Площадь],SMALL(IF([1]!Таблица4[Заявка]=Счёт!$C$2,ROW([1]!Таблица4[Высота])-1),Счёт!$B97))),"")</f>
        <v/>
      </c>
      <c r="I97" t="str" cm="1">
        <f t="array" ref="I97">IFERROR(INDEX([1]!Таблица4[Цена],SMALL(IF([1]!Таблица4[Заявка]=Счёт!$C$2,ROW([1]!Таблица4[Высота])-1),Счёт!$B97)),"")</f>
        <v/>
      </c>
      <c r="J97" t="str" cm="1">
        <f t="array" ref="J97">IFERROR(INDEX([1]!Таблица4[[Сумма ]],SMALL(IF([1]!Таблица4[Заявка]=Счёт!$C$2,ROW([1]!Таблица4[Высота])-1),Счёт!$B97)),"")</f>
        <v/>
      </c>
    </row>
    <row r="98" spans="1:10" x14ac:dyDescent="0.25">
      <c r="A98" s="10">
        <v>91</v>
      </c>
      <c r="B98" s="11" t="str">
        <f t="shared" si="1"/>
        <v/>
      </c>
      <c r="C98" t="str" cm="1">
        <f t="array" ref="C98">IFERROR("Стеклопакет -  "&amp; INDEX([1]!Таблица4[Формула],SMALL(IF([1]!Таблица4[Заявка]=Счёт!$C$2,ROW([1]!Таблица4[Ширина])-1),Счёт!$B98))&amp;"  "&amp;E98&amp;"X"&amp;F98,"")</f>
        <v/>
      </c>
      <c r="D98" t="str" cm="1">
        <f t="array" ref="D98">IFERROR(INDEX([1]!Таблица4[№заказа],SMALL(IF([1]!Таблица4[Заявка]=Счёт!$C$2,ROW([1]!Таблица4[№заказа])-1),Счёт!$B98)),"")</f>
        <v/>
      </c>
      <c r="E98" t="str" cm="1">
        <f t="array" ref="E98">IFERROR(INDEX([1]!Таблица4[Ширина],SMALL(IF([1]!Таблица4[Заявка]=Счёт!$C$2,ROW([1]!Таблица4[Ширина])-1),Счёт!$B98)),"")</f>
        <v/>
      </c>
      <c r="F98" t="str">
        <f t="array" ref="F98">IFERROR(INDEX([1]!Таблица4[Высота],SMALL(IF([1]!Таблица4[Заявка]=Счёт!$C$2,ROW([1]!Таблица4[Высота])-1),Счёт!$B98)),"")</f>
        <v/>
      </c>
      <c r="G98" t="str" cm="1">
        <f t="array" ref="G98">IFERROR(INDEX([1]!Таблица4[Кол.во.],SMALL(IF([1]!Таблица4[Заявка]=Счёт!$C$2,ROW([1]!Таблица4[Высота])-1),Счёт!$B98)),"")</f>
        <v/>
      </c>
      <c r="H98" t="str" cm="1">
        <f t="array" ref="H98">IFERROR((INDEX([1]!Таблица4[Площадь],SMALL(IF([1]!Таблица4[Заявка]=Счёт!$C$2,ROW([1]!Таблица4[Высота])-1),Счёт!$B98))),"")</f>
        <v/>
      </c>
      <c r="I98" t="str" cm="1">
        <f t="array" ref="I98">IFERROR(INDEX([1]!Таблица4[Цена],SMALL(IF([1]!Таблица4[Заявка]=Счёт!$C$2,ROW([1]!Таблица4[Высота])-1),Счёт!$B98)),"")</f>
        <v/>
      </c>
      <c r="J98" t="str" cm="1">
        <f t="array" ref="J98">IFERROR(INDEX([1]!Таблица4[[Сумма ]],SMALL(IF([1]!Таблица4[Заявка]=Счёт!$C$2,ROW([1]!Таблица4[Высота])-1),Счёт!$B98)),"")</f>
        <v/>
      </c>
    </row>
    <row r="99" spans="1:10" x14ac:dyDescent="0.25">
      <c r="A99" s="10">
        <v>92</v>
      </c>
      <c r="B99" s="11" t="str">
        <f t="shared" si="1"/>
        <v/>
      </c>
      <c r="C99" t="str" cm="1">
        <f t="array" ref="C99">IFERROR("Стеклопакет -  "&amp; INDEX([1]!Таблица4[Формула],SMALL(IF([1]!Таблица4[Заявка]=Счёт!$C$2,ROW([1]!Таблица4[Ширина])-1),Счёт!$B99))&amp;"  "&amp;E99&amp;"X"&amp;F99,"")</f>
        <v/>
      </c>
      <c r="D99" t="str" cm="1">
        <f t="array" ref="D99">IFERROR(INDEX([1]!Таблица4[№заказа],SMALL(IF([1]!Таблица4[Заявка]=Счёт!$C$2,ROW([1]!Таблица4[№заказа])-1),Счёт!$B99)),"")</f>
        <v/>
      </c>
      <c r="E99" t="str" cm="1">
        <f t="array" ref="E99">IFERROR(INDEX([1]!Таблица4[Ширина],SMALL(IF([1]!Таблица4[Заявка]=Счёт!$C$2,ROW([1]!Таблица4[Ширина])-1),Счёт!$B99)),"")</f>
        <v/>
      </c>
      <c r="F99" t="str">
        <f t="array" ref="F99">IFERROR(INDEX([1]!Таблица4[Высота],SMALL(IF([1]!Таблица4[Заявка]=Счёт!$C$2,ROW([1]!Таблица4[Высота])-1),Счёт!$B99)),"")</f>
        <v/>
      </c>
      <c r="G99" t="str" cm="1">
        <f t="array" ref="G99">IFERROR(INDEX([1]!Таблица4[Кол.во.],SMALL(IF([1]!Таблица4[Заявка]=Счёт!$C$2,ROW([1]!Таблица4[Высота])-1),Счёт!$B99)),"")</f>
        <v/>
      </c>
      <c r="H99" t="str" cm="1">
        <f t="array" ref="H99">IFERROR((INDEX([1]!Таблица4[Площадь],SMALL(IF([1]!Таблица4[Заявка]=Счёт!$C$2,ROW([1]!Таблица4[Высота])-1),Счёт!$B99))),"")</f>
        <v/>
      </c>
      <c r="I99" t="str" cm="1">
        <f t="array" ref="I99">IFERROR(INDEX([1]!Таблица4[Цена],SMALL(IF([1]!Таблица4[Заявка]=Счёт!$C$2,ROW([1]!Таблица4[Высота])-1),Счёт!$B99)),"")</f>
        <v/>
      </c>
      <c r="J99" t="str" cm="1">
        <f t="array" ref="J99">IFERROR(INDEX([1]!Таблица4[[Сумма ]],SMALL(IF([1]!Таблица4[Заявка]=Счёт!$C$2,ROW([1]!Таблица4[Высота])-1),Счёт!$B99)),"")</f>
        <v/>
      </c>
    </row>
    <row r="100" spans="1:10" x14ac:dyDescent="0.25">
      <c r="A100" s="10">
        <v>93</v>
      </c>
      <c r="B100" s="11" t="str">
        <f t="shared" si="1"/>
        <v/>
      </c>
      <c r="C100" t="str" cm="1">
        <f t="array" ref="C100">IFERROR("Стеклопакет -  "&amp; INDEX([1]!Таблица4[Формула],SMALL(IF([1]!Таблица4[Заявка]=Счёт!$C$2,ROW([1]!Таблица4[Ширина])-1),Счёт!$B100)),"")</f>
        <v/>
      </c>
      <c r="D100" t="str" cm="1">
        <f t="array" ref="D100">IFERROR(INDEX([1]!Таблица4[№заказа],SMALL(IF([1]!Таблица4[Заявка]=Счёт!$C$2,ROW([1]!Таблица4[№заказа])-1),Счёт!$B100)),"")</f>
        <v/>
      </c>
      <c r="E100" t="str" cm="1">
        <f t="array" ref="E100">IFERROR(INDEX([1]!Таблица4[Ширина],SMALL(IF([1]!Таблица4[Заявка]=Счёт!$C$2,ROW([1]!Таблица4[Ширина])-1),Счёт!$B100)),"")</f>
        <v/>
      </c>
      <c r="F100" t="str">
        <f t="array" ref="F100">IFERROR(INDEX([1]!Таблица4[Высота],SMALL(IF([1]!Таблица4[Заявка]=Счёт!$C$2,ROW([1]!Таблица4[Высота])-1),Счёт!$B100)),"")</f>
        <v/>
      </c>
      <c r="G100" t="str" cm="1">
        <f t="array" ref="G100">IFERROR(INDEX([1]!Таблица4[Кол.во.],SMALL(IF([1]!Таблица4[Заявка]=Счёт!$C$2,ROW([1]!Таблица4[Высота])-1),Счёт!$B100)),"")</f>
        <v/>
      </c>
      <c r="H100" t="str" cm="1">
        <f t="array" ref="H100">IFERROR((INDEX([1]!Таблица4[Площадь],SMALL(IF([1]!Таблица4[Заявка]=Счёт!$C$2,ROW([1]!Таблица4[Высота])-1),Счёт!$B100))),"")</f>
        <v/>
      </c>
      <c r="I100" t="str" cm="1">
        <f t="array" ref="I100">IFERROR(INDEX([1]!Таблица4[Цена],SMALL(IF([1]!Таблица4[Заявка]=Счёт!$C$2,ROW([1]!Таблица4[Высота])-1),Счёт!$B100)),"")</f>
        <v/>
      </c>
      <c r="J100" t="str" cm="1">
        <f t="array" ref="J100">IFERROR(INDEX([1]!Таблица4[[Сумма ]],SMALL(IF([1]!Таблица4[Заявка]=Счёт!$C$2,ROW([1]!Таблица4[Высота])-1),Счёт!$B100)),"")</f>
        <v/>
      </c>
    </row>
    <row r="101" spans="1:10" x14ac:dyDescent="0.25">
      <c r="A101" s="10">
        <v>94</v>
      </c>
      <c r="B101" s="11" t="str">
        <f t="shared" si="1"/>
        <v/>
      </c>
      <c r="C101" t="str" cm="1">
        <f t="array" ref="C101">IFERROR("Стеклопакет -  "&amp; INDEX([1]!Таблица4[Формула],SMALL(IF([1]!Таблица4[Заявка]=Счёт!$C$2,ROW([1]!Таблица4[Ширина])-1),Счёт!$B101)),"")</f>
        <v/>
      </c>
      <c r="D101" t="str" cm="1">
        <f t="array" ref="D101">IFERROR(INDEX([1]!Таблица4[№заказа],SMALL(IF([1]!Таблица4[Заявка]=Счёт!$C$2,ROW([1]!Таблица4[№заказа])-1),Счёт!$B101)),"")</f>
        <v/>
      </c>
      <c r="E101" t="str" cm="1">
        <f t="array" ref="E101">IFERROR(INDEX([1]!Таблица4[Ширина],SMALL(IF([1]!Таблица4[Заявка]=Счёт!$C$2,ROW([1]!Таблица4[Ширина])-1),Счёт!$B101)),"")</f>
        <v/>
      </c>
      <c r="F101" t="str">
        <f t="array" ref="F101">IFERROR(INDEX([1]!Таблица4[Высота],SMALL(IF([1]!Таблица4[Заявка]=Счёт!$C$2,ROW([1]!Таблица4[Высота])-1),Счёт!$B101)),"")</f>
        <v/>
      </c>
      <c r="G101" t="str" cm="1">
        <f t="array" ref="G101">IFERROR(INDEX([1]!Таблица4[Кол.во.],SMALL(IF([1]!Таблица4[Заявка]=Счёт!$C$2,ROW([1]!Таблица4[Высота])-1),Счёт!$B101)),"")</f>
        <v/>
      </c>
      <c r="H101" t="str" cm="1">
        <f t="array" ref="H101">IFERROR((INDEX([1]!Таблица4[Площадь],SMALL(IF([1]!Таблица4[Заявка]=Счёт!$C$2,ROW([1]!Таблица4[Высота])-1),Счёт!$B101))),"")</f>
        <v/>
      </c>
      <c r="I101" t="str" cm="1">
        <f t="array" ref="I101">IFERROR(INDEX([1]!Таблица4[Цена],SMALL(IF([1]!Таблица4[Заявка]=Счёт!$C$2,ROW([1]!Таблица4[Высота])-1),Счёт!$B101)),"")</f>
        <v/>
      </c>
      <c r="J101" t="str" cm="1">
        <f t="array" ref="J101">IFERROR(INDEX([1]!Таблица4[[Сумма ]],SMALL(IF([1]!Таблица4[Заявка]=Счёт!$C$2,ROW([1]!Таблица4[Высота])-1),Счёт!$B101)),"")</f>
        <v/>
      </c>
    </row>
    <row r="102" spans="1:10" x14ac:dyDescent="0.25">
      <c r="A102" s="10">
        <v>95</v>
      </c>
      <c r="B102" s="11" t="str">
        <f t="shared" si="1"/>
        <v/>
      </c>
      <c r="C102" t="str" cm="1">
        <f t="array" ref="C102">IFERROR("Стеклопакет -  "&amp; INDEX([1]!Таблица4[Формула],SMALL(IF([1]!Таблица4[Заявка]=Счёт!$C$2,ROW([1]!Таблица4[Ширина])-1),Счёт!$B102)),"")</f>
        <v/>
      </c>
      <c r="D102" t="str" cm="1">
        <f t="array" ref="D102">IFERROR(INDEX([1]!Таблица4[№заказа],SMALL(IF([1]!Таблица4[Заявка]=Счёт!$C$2,ROW([1]!Таблица4[№заказа])-1),Счёт!$B102)),"")</f>
        <v/>
      </c>
      <c r="E102" t="str" cm="1">
        <f t="array" ref="E102">IFERROR(INDEX([1]!Таблица4[Ширина],SMALL(IF([1]!Таблица4[Заявка]=Счёт!$C$2,ROW([1]!Таблица4[Ширина])-1),Счёт!$B102)),"")</f>
        <v/>
      </c>
      <c r="F102" t="str">
        <f t="array" ref="F102">IFERROR(INDEX([1]!Таблица4[Высота],SMALL(IF([1]!Таблица4[Заявка]=Счёт!$C$2,ROW([1]!Таблица4[Высота])-1),Счёт!$B102)),"")</f>
        <v/>
      </c>
      <c r="G102" t="str" cm="1">
        <f t="array" ref="G102">IFERROR(INDEX([1]!Таблица4[Кол.во.],SMALL(IF([1]!Таблица4[Заявка]=Счёт!$C$2,ROW([1]!Таблица4[Высота])-1),Счёт!$B102)),"")</f>
        <v/>
      </c>
      <c r="H102" t="str" cm="1">
        <f t="array" ref="H102">IFERROR((INDEX([1]!Таблица4[Площадь],SMALL(IF([1]!Таблица4[Заявка]=Счёт!$C$2,ROW([1]!Таблица4[Высота])-1),Счёт!$B102))),"")</f>
        <v/>
      </c>
      <c r="I102" t="str" cm="1">
        <f t="array" ref="I102">IFERROR(INDEX([1]!Таблица4[Цена],SMALL(IF([1]!Таблица4[Заявка]=Счёт!$C$2,ROW([1]!Таблица4[Высота])-1),Счёт!$B102)),"")</f>
        <v/>
      </c>
      <c r="J102" t="str" cm="1">
        <f t="array" ref="J102">IFERROR(INDEX([1]!Таблица4[[Сумма ]],SMALL(IF([1]!Таблица4[Заявка]=Счёт!$C$2,ROW([1]!Таблица4[Высота])-1),Счёт!$B102)),"")</f>
        <v/>
      </c>
    </row>
    <row r="103" spans="1:10" x14ac:dyDescent="0.25">
      <c r="A103" s="10">
        <v>96</v>
      </c>
      <c r="B103" s="11" t="str">
        <f t="shared" si="1"/>
        <v/>
      </c>
      <c r="C103" t="str" cm="1">
        <f t="array" ref="C103">IFERROR("Стеклопакет -  "&amp; INDEX([1]!Таблица4[Формула],SMALL(IF([1]!Таблица4[Заявка]=Счёт!$C$2,ROW([1]!Таблица4[Ширина])-1),Счёт!$B103)),"")</f>
        <v/>
      </c>
      <c r="D103" t="str" cm="1">
        <f t="array" ref="D103">IFERROR(INDEX([1]!Таблица4[№заказа],SMALL(IF([1]!Таблица4[Заявка]=Счёт!$C$2,ROW([1]!Таблица4[№заказа])-1),Счёт!$B103)),"")</f>
        <v/>
      </c>
      <c r="E103" t="str" cm="1">
        <f t="array" ref="E103">IFERROR(INDEX([1]!Таблица4[Ширина],SMALL(IF([1]!Таблица4[Заявка]=Счёт!$C$2,ROW([1]!Таблица4[Ширина])-1),Счёт!$B103)),"")</f>
        <v/>
      </c>
      <c r="F103" t="str">
        <f t="array" ref="F103">IFERROR(INDEX([1]!Таблица4[Высота],SMALL(IF([1]!Таблица4[Заявка]=Счёт!$C$2,ROW([1]!Таблица4[Высота])-1),Счёт!$B103)),"")</f>
        <v/>
      </c>
      <c r="G103" t="str" cm="1">
        <f t="array" ref="G103">IFERROR(INDEX([1]!Таблица4[Кол.во.],SMALL(IF([1]!Таблица4[Заявка]=Счёт!$C$2,ROW([1]!Таблица4[Высота])-1),Счёт!$B103)),"")</f>
        <v/>
      </c>
      <c r="H103" t="str" cm="1">
        <f t="array" ref="H103">IFERROR((INDEX([1]!Таблица4[Площадь],SMALL(IF([1]!Таблица4[Заявка]=Счёт!$C$2,ROW([1]!Таблица4[Высота])-1),Счёт!$B103))),"")</f>
        <v/>
      </c>
      <c r="I103" t="str" cm="1">
        <f t="array" ref="I103">IFERROR(INDEX([1]!Таблица4[Цена],SMALL(IF([1]!Таблица4[Заявка]=Счёт!$C$2,ROW([1]!Таблица4[Высота])-1),Счёт!$B103)),"")</f>
        <v/>
      </c>
      <c r="J103" t="str" cm="1">
        <f t="array" ref="J103">IFERROR(INDEX([1]!Таблица4[[Сумма ]],SMALL(IF([1]!Таблица4[Заявка]=Счёт!$C$2,ROW([1]!Таблица4[Высота])-1),Счёт!$B103)),"")</f>
        <v/>
      </c>
    </row>
    <row r="104" spans="1:10" x14ac:dyDescent="0.25">
      <c r="A104" s="10">
        <v>97</v>
      </c>
      <c r="B104" s="11" t="str">
        <f t="shared" si="1"/>
        <v/>
      </c>
      <c r="C104" t="str" cm="1">
        <f t="array" ref="C104">IFERROR("Стеклопакет -  "&amp; INDEX([1]!Таблица4[Формула],SMALL(IF([1]!Таблица4[Заявка]=Счёт!$C$2,ROW([1]!Таблица4[Ширина])-1),Счёт!$B104)),"")</f>
        <v/>
      </c>
      <c r="D104" t="str" cm="1">
        <f t="array" ref="D104">IFERROR(INDEX([1]!Таблица4[№заказа],SMALL(IF([1]!Таблица4[Заявка]=Счёт!$C$2,ROW([1]!Таблица4[№заказа])-1),Счёт!$B104)),"")</f>
        <v/>
      </c>
      <c r="E104" t="str" cm="1">
        <f t="array" ref="E104">IFERROR(INDEX([1]!Таблица4[Ширина],SMALL(IF([1]!Таблица4[Заявка]=Счёт!$C$2,ROW([1]!Таблица4[Ширина])-1),Счёт!$B104)),"")</f>
        <v/>
      </c>
      <c r="F104" t="str">
        <f t="array" ref="F104">IFERROR(INDEX([1]!Таблица4[Высота],SMALL(IF([1]!Таблица4[Заявка]=Счёт!$C$2,ROW([1]!Таблица4[Высота])-1),Счёт!$B104)),"")</f>
        <v/>
      </c>
      <c r="G104" t="str" cm="1">
        <f t="array" ref="G104">IFERROR(INDEX([1]!Таблица4[Кол.во.],SMALL(IF([1]!Таблица4[Заявка]=Счёт!$C$2,ROW([1]!Таблица4[Высота])-1),Счёт!$B104)),"")</f>
        <v/>
      </c>
      <c r="H104" t="str" cm="1">
        <f t="array" ref="H104">IFERROR((INDEX([1]!Таблица4[Площадь],SMALL(IF([1]!Таблица4[Заявка]=Счёт!$C$2,ROW([1]!Таблица4[Высота])-1),Счёт!$B104))),"")</f>
        <v/>
      </c>
      <c r="I104" t="str" cm="1">
        <f t="array" ref="I104">IFERROR(INDEX([1]!Таблица4[Цена],SMALL(IF([1]!Таблица4[Заявка]=Счёт!$C$2,ROW([1]!Таблица4[Высота])-1),Счёт!$B104)),"")</f>
        <v/>
      </c>
      <c r="J104" t="str" cm="1">
        <f t="array" ref="J104">IFERROR(INDEX([1]!Таблица4[[Сумма ]],SMALL(IF([1]!Таблица4[Заявка]=Счёт!$C$2,ROW([1]!Таблица4[Высота])-1),Счёт!$B104)),"")</f>
        <v/>
      </c>
    </row>
    <row r="105" spans="1:10" x14ac:dyDescent="0.25">
      <c r="A105" s="10">
        <v>98</v>
      </c>
      <c r="B105" s="11" t="str">
        <f t="shared" si="1"/>
        <v/>
      </c>
      <c r="C105" t="str" cm="1">
        <f t="array" ref="C105">IFERROR("Стеклопакет -  "&amp; INDEX([1]!Таблица4[Формула],SMALL(IF([1]!Таблица4[Заявка]=Счёт!$C$2,ROW([1]!Таблица4[Ширина])-1),Счёт!$B105)),"")</f>
        <v/>
      </c>
      <c r="D105" t="str" cm="1">
        <f t="array" ref="D105">IFERROR(INDEX([1]!Таблица4[№заказа],SMALL(IF([1]!Таблица4[Заявка]=Счёт!$C$2,ROW([1]!Таблица4[№заказа])-1),Счёт!$B105)),"")</f>
        <v/>
      </c>
      <c r="E105" t="str" cm="1">
        <f t="array" ref="E105">IFERROR(INDEX([1]!Таблица4[Ширина],SMALL(IF([1]!Таблица4[Заявка]=Счёт!$C$2,ROW([1]!Таблица4[Ширина])-1),Счёт!$B105)),"")</f>
        <v/>
      </c>
      <c r="F105" t="str">
        <f t="array" ref="F105">IFERROR(INDEX([1]!Таблица4[Высота],SMALL(IF([1]!Таблица4[Заявка]=Счёт!$C$2,ROW([1]!Таблица4[Высота])-1),Счёт!$B105)),"")</f>
        <v/>
      </c>
      <c r="G105" t="str" cm="1">
        <f t="array" ref="G105">IFERROR(INDEX([1]!Таблица4[Кол.во.],SMALL(IF([1]!Таблица4[Заявка]=Счёт!$C$2,ROW([1]!Таблица4[Высота])-1),Счёт!$B105)),"")</f>
        <v/>
      </c>
      <c r="H105" t="str" cm="1">
        <f t="array" ref="H105">IFERROR((INDEX([1]!Таблица4[Площадь],SMALL(IF([1]!Таблица4[Заявка]=Счёт!$C$2,ROW([1]!Таблица4[Высота])-1),Счёт!$B105))),"")</f>
        <v/>
      </c>
      <c r="I105" t="str" cm="1">
        <f t="array" ref="I105">IFERROR(INDEX([1]!Таблица4[Цена],SMALL(IF([1]!Таблица4[Заявка]=Счёт!$C$2,ROW([1]!Таблица4[Высота])-1),Счёт!$B105)),"")</f>
        <v/>
      </c>
      <c r="J105" t="str" cm="1">
        <f t="array" ref="J105">IFERROR(INDEX([1]!Таблица4[[Сумма ]],SMALL(IF([1]!Таблица4[Заявка]=Счёт!$C$2,ROW([1]!Таблица4[Высота])-1),Счёт!$B105)),"")</f>
        <v/>
      </c>
    </row>
    <row r="106" spans="1:10" x14ac:dyDescent="0.25">
      <c r="A106" s="10">
        <v>99</v>
      </c>
      <c r="B106" s="11" t="str">
        <f t="shared" si="1"/>
        <v/>
      </c>
      <c r="C106" t="str" cm="1">
        <f t="array" ref="C106">IFERROR("Стеклопакет -  "&amp; INDEX([1]!Таблица4[Формула],SMALL(IF([1]!Таблица4[Заявка]=Счёт!$C$2,ROW([1]!Таблица4[Ширина])-1),Счёт!$B106)),"")</f>
        <v/>
      </c>
      <c r="D106" t="str" cm="1">
        <f t="array" ref="D106">IFERROR(INDEX([1]!Таблица4[№заказа],SMALL(IF([1]!Таблица4[Заявка]=Счёт!$C$2,ROW([1]!Таблица4[№заказа])-1),Счёт!$B106)),"")</f>
        <v/>
      </c>
      <c r="E106" t="str" cm="1">
        <f t="array" ref="E106">IFERROR(INDEX([1]!Таблица4[Ширина],SMALL(IF([1]!Таблица4[Заявка]=Счёт!$C$2,ROW([1]!Таблица4[Ширина])-1),Счёт!$B106)),"")</f>
        <v/>
      </c>
      <c r="F106" t="str">
        <f t="array" ref="F106">IFERROR(INDEX([1]!Таблица4[Высота],SMALL(IF([1]!Таблица4[Заявка]=Счёт!$C$2,ROW([1]!Таблица4[Высота])-1),Счёт!$B106)),"")</f>
        <v/>
      </c>
      <c r="G106" t="str" cm="1">
        <f t="array" ref="G106">IFERROR(INDEX([1]!Таблица4[Кол.во.],SMALL(IF([1]!Таблица4[Заявка]=Счёт!$C$2,ROW([1]!Таблица4[Высота])-1),Счёт!$B106)),"")</f>
        <v/>
      </c>
      <c r="H106" t="str" cm="1">
        <f t="array" ref="H106">IFERROR((INDEX([1]!Таблица4[Площадь],SMALL(IF([1]!Таблица4[Заявка]=Счёт!$C$2,ROW([1]!Таблица4[Высота])-1),Счёт!$B106))),"")</f>
        <v/>
      </c>
      <c r="I106" t="str" cm="1">
        <f t="array" ref="I106">IFERROR(INDEX([1]!Таблица4[Цена],SMALL(IF([1]!Таблица4[Заявка]=Счёт!$C$2,ROW([1]!Таблица4[Высота])-1),Счёт!$B106)),"")</f>
        <v/>
      </c>
      <c r="J106" t="str" cm="1">
        <f t="array" ref="J106">IFERROR(INDEX([1]!Таблица4[[Сумма ]],SMALL(IF([1]!Таблица4[Заявка]=Счёт!$C$2,ROW([1]!Таблица4[Высота])-1),Счёт!$B106)),"")</f>
        <v/>
      </c>
    </row>
    <row r="107" spans="1:10" x14ac:dyDescent="0.25">
      <c r="A107" s="10">
        <v>100</v>
      </c>
      <c r="B107" s="11" t="str">
        <f t="shared" si="1"/>
        <v/>
      </c>
      <c r="C107" t="str" cm="1">
        <f t="array" ref="C107">IFERROR("Стеклопакет -  "&amp; INDEX([1]!Таблица4[Формула],SMALL(IF([1]!Таблица4[Заявка]=Счёт!$C$2,ROW([1]!Таблица4[Ширина])-1),Счёт!$B107)),"")</f>
        <v/>
      </c>
      <c r="D107" t="str" cm="1">
        <f t="array" ref="D107">IFERROR(INDEX([1]!Таблица4[№заказа],SMALL(IF([1]!Таблица4[Заявка]=Счёт!$C$2,ROW([1]!Таблица4[№заказа])-1),Счёт!$B107)),"")</f>
        <v/>
      </c>
      <c r="E107" t="str" cm="1">
        <f t="array" ref="E107">IFERROR(INDEX([1]!Таблица4[Ширина],SMALL(IF([1]!Таблица4[Заявка]=Счёт!$C$2,ROW([1]!Таблица4[Ширина])-1),Счёт!$B107)),"")</f>
        <v/>
      </c>
      <c r="F107" t="str">
        <f t="array" ref="F107">IFERROR(INDEX([1]!Таблица4[Высота],SMALL(IF([1]!Таблица4[Заявка]=Счёт!$C$2,ROW([1]!Таблица4[Высота])-1),Счёт!$B107)),"")</f>
        <v/>
      </c>
      <c r="G107" t="str" cm="1">
        <f t="array" ref="G107">IFERROR(INDEX([1]!Таблица4[Кол.во.],SMALL(IF([1]!Таблица4[Заявка]=Счёт!$C$2,ROW([1]!Таблица4[Высота])-1),Счёт!$B107)),"")</f>
        <v/>
      </c>
      <c r="H107" t="str" cm="1">
        <f t="array" ref="H107">IFERROR((INDEX([1]!Таблица4[Площадь],SMALL(IF([1]!Таблица4[Заявка]=Счёт!$C$2,ROW([1]!Таблица4[Высота])-1),Счёт!$B107))),"")</f>
        <v/>
      </c>
      <c r="I107" t="str" cm="1">
        <f t="array" ref="I107">IFERROR(INDEX([1]!Таблица4[Цена],SMALL(IF([1]!Таблица4[Заявка]=Счёт!$C$2,ROW([1]!Таблица4[Высота])-1),Счёт!$B107)),"")</f>
        <v/>
      </c>
      <c r="J107" t="str" cm="1">
        <f t="array" ref="J107">IFERROR(INDEX([1]!Таблица4[[Сумма ]],SMALL(IF([1]!Таблица4[Заявка]=Счёт!$C$2,ROW([1]!Таблица4[Высота])-1),Счёт!$B107)),"")</f>
        <v/>
      </c>
    </row>
    <row r="108" spans="1:10" x14ac:dyDescent="0.25">
      <c r="A108" s="10">
        <v>101</v>
      </c>
      <c r="B108" s="11" t="str">
        <f t="shared" si="1"/>
        <v/>
      </c>
      <c r="C108" t="str" cm="1">
        <f t="array" ref="C108">IFERROR("Стеклопакет -  "&amp; INDEX([1]!Таблица4[Формула],SMALL(IF([1]!Таблица4[Заявка]=Счёт!$C$2,ROW([1]!Таблица4[Ширина])-1),Счёт!$B108)),"")</f>
        <v/>
      </c>
      <c r="D108" t="str" cm="1">
        <f t="array" ref="D108">IFERROR(INDEX([1]!Таблица4[№заказа],SMALL(IF([1]!Таблица4[Заявка]=Счёт!$C$2,ROW([1]!Таблица4[№заказа])-1),Счёт!$B108)),"")</f>
        <v/>
      </c>
      <c r="E108" t="str" cm="1">
        <f t="array" ref="E108">IFERROR(INDEX([1]!Таблица4[Ширина],SMALL(IF([1]!Таблица4[Заявка]=Счёт!$C$2,ROW([1]!Таблица4[Ширина])-1),Счёт!$B108)),"")</f>
        <v/>
      </c>
      <c r="F108" t="str">
        <f t="array" ref="F108">IFERROR(INDEX([1]!Таблица4[Высота],SMALL(IF([1]!Таблица4[Заявка]=Счёт!$C$2,ROW([1]!Таблица4[Высота])-1),Счёт!$B108)),"")</f>
        <v/>
      </c>
      <c r="G108" t="str" cm="1">
        <f t="array" ref="G108">IFERROR(INDEX([1]!Таблица4[Кол.во.],SMALL(IF([1]!Таблица4[Заявка]=Счёт!$C$2,ROW([1]!Таблица4[Высота])-1),Счёт!$B108)),"")</f>
        <v/>
      </c>
      <c r="H108" t="str" cm="1">
        <f t="array" ref="H108">IFERROR((INDEX([1]!Таблица4[Площадь],SMALL(IF([1]!Таблица4[Заявка]=Счёт!$C$2,ROW([1]!Таблица4[Высота])-1),Счёт!$B108))),"")</f>
        <v/>
      </c>
      <c r="I108" t="str" cm="1">
        <f t="array" ref="I108">IFERROR(INDEX([1]!Таблица4[Цена],SMALL(IF([1]!Таблица4[Заявка]=Счёт!$C$2,ROW([1]!Таблица4[Высота])-1),Счёт!$B108)),"")</f>
        <v/>
      </c>
      <c r="J108" t="str" cm="1">
        <f t="array" ref="J108">IFERROR(INDEX([1]!Таблица4[[Сумма ]],SMALL(IF([1]!Таблица4[Заявка]=Счёт!$C$2,ROW([1]!Таблица4[Высота])-1),Счёт!$B108)),"")</f>
        <v/>
      </c>
    </row>
    <row r="109" spans="1:10" x14ac:dyDescent="0.25">
      <c r="A109" s="10">
        <v>102</v>
      </c>
      <c r="B109" s="11" t="str">
        <f t="shared" si="1"/>
        <v/>
      </c>
      <c r="C109" t="str" cm="1">
        <f t="array" ref="C109">IFERROR("Стеклопакет -  "&amp; INDEX([1]!Таблица4[Формула],SMALL(IF([1]!Таблица4[Заявка]=Счёт!$C$2,ROW([1]!Таблица4[Ширина])-1),Счёт!$B109)),"")</f>
        <v/>
      </c>
      <c r="D109" t="str" cm="1">
        <f t="array" ref="D109">IFERROR(INDEX([1]!Таблица4[№заказа],SMALL(IF([1]!Таблица4[Заявка]=Счёт!$C$2,ROW([1]!Таблица4[№заказа])-1),Счёт!$B109)),"")</f>
        <v/>
      </c>
      <c r="E109" t="str" cm="1">
        <f t="array" ref="E109">IFERROR(INDEX([1]!Таблица4[Ширина],SMALL(IF([1]!Таблица4[Заявка]=Счёт!$C$2,ROW([1]!Таблица4[Ширина])-1),Счёт!$B109)),"")</f>
        <v/>
      </c>
      <c r="F109" t="str">
        <f t="array" ref="F109">IFERROR(INDEX([1]!Таблица4[Высота],SMALL(IF([1]!Таблица4[Заявка]=Счёт!$C$2,ROW([1]!Таблица4[Высота])-1),Счёт!$B109)),"")</f>
        <v/>
      </c>
      <c r="G109" t="str" cm="1">
        <f t="array" ref="G109">IFERROR(INDEX([1]!Таблица4[Кол.во.],SMALL(IF([1]!Таблица4[Заявка]=Счёт!$C$2,ROW([1]!Таблица4[Высота])-1),Счёт!$B109)),"")</f>
        <v/>
      </c>
      <c r="H109" t="str" cm="1">
        <f t="array" ref="H109">IFERROR((INDEX([1]!Таблица4[Площадь],SMALL(IF([1]!Таблица4[Заявка]=Счёт!$C$2,ROW([1]!Таблица4[Высота])-1),Счёт!$B109))*G109),"")</f>
        <v/>
      </c>
      <c r="I109" t="str" cm="1">
        <f t="array" ref="I109">IFERROR(INDEX([1]!Таблица4[Цена],SMALL(IF([1]!Таблица4[Заявка]=Счёт!$C$2,ROW([1]!Таблица4[Высота])-1),Счёт!$B109)),"")</f>
        <v/>
      </c>
      <c r="J109" t="str" cm="1">
        <f t="array" ref="J109">IFERROR(INDEX([1]!Таблица4[[Сумма ]],SMALL(IF([1]!Таблица4[Заявка]=Счёт!$C$2,ROW([1]!Таблица4[Высота])-1),Счёт!$B109)),"")</f>
        <v/>
      </c>
    </row>
    <row r="110" spans="1:10" x14ac:dyDescent="0.25">
      <c r="A110" s="10">
        <v>103</v>
      </c>
      <c r="B110" s="11" t="str">
        <f t="shared" si="1"/>
        <v/>
      </c>
      <c r="C110" t="str" cm="1">
        <f t="array" ref="C110">IFERROR("Стеклопакет -  "&amp; INDEX([1]!Таблица4[Формула],SMALL(IF([1]!Таблица4[Заявка]=Счёт!$C$2,ROW([1]!Таблица4[Ширина])-1),Счёт!$B110)),"")</f>
        <v/>
      </c>
      <c r="D110" t="str" cm="1">
        <f t="array" ref="D110">IFERROR(INDEX([1]!Таблица4[№заказа],SMALL(IF([1]!Таблица4[Заявка]=Счёт!$C$2,ROW([1]!Таблица4[№заказа])-1),Счёт!$B110)),"")</f>
        <v/>
      </c>
      <c r="E110" t="str" cm="1">
        <f t="array" ref="E110">IFERROR(INDEX([1]!Таблица4[Ширина],SMALL(IF([1]!Таблица4[Заявка]=Счёт!$C$2,ROW([1]!Таблица4[Ширина])-1),Счёт!$B110)),"")</f>
        <v/>
      </c>
      <c r="F110" t="str">
        <f t="array" ref="F110">IFERROR(INDEX([1]!Таблица4[Высота],SMALL(IF([1]!Таблица4[Заявка]=Счёт!$C$2,ROW([1]!Таблица4[Высота])-1),Счёт!$B110)),"")</f>
        <v/>
      </c>
      <c r="G110" t="str" cm="1">
        <f t="array" ref="G110">IFERROR(INDEX([1]!Таблица4[Кол.во.],SMALL(IF([1]!Таблица4[Заявка]=Счёт!$C$2,ROW([1]!Таблица4[Высота])-1),Счёт!$B110)),"")</f>
        <v/>
      </c>
      <c r="H110" t="str" cm="1">
        <f t="array" ref="H110">IFERROR((INDEX([1]!Таблица4[Площадь],SMALL(IF([1]!Таблица4[Заявка]=Счёт!$C$2,ROW([1]!Таблица4[Высота])-1),Счёт!$B110))*G110),"")</f>
        <v/>
      </c>
      <c r="I110" t="str" cm="1">
        <f t="array" ref="I110">IFERROR(INDEX([1]!Таблица4[Цена],SMALL(IF([1]!Таблица4[Заявка]=Счёт!$C$2,ROW([1]!Таблица4[Высота])-1),Счёт!$B110)),"")</f>
        <v/>
      </c>
      <c r="J110" t="str" cm="1">
        <f t="array" ref="J110">IFERROR(INDEX([1]!Таблица4[[Сумма ]],SMALL(IF([1]!Таблица4[Заявка]=Счёт!$C$2,ROW([1]!Таблица4[Высота])-1),Счёт!$B110)),"")</f>
        <v/>
      </c>
    </row>
    <row r="111" spans="1:10" x14ac:dyDescent="0.25">
      <c r="A111" s="10">
        <v>104</v>
      </c>
      <c r="B111" s="11" t="str">
        <f t="shared" si="1"/>
        <v/>
      </c>
      <c r="C111" t="str" cm="1">
        <f t="array" ref="C111">IFERROR("Стеклопакет -  "&amp; INDEX([1]!Таблица4[Формула],SMALL(IF([1]!Таблица4[Заявка]=Счёт!$C$2,ROW([1]!Таблица4[Ширина])-1),Счёт!$B111)),"")</f>
        <v/>
      </c>
      <c r="D111" t="str" cm="1">
        <f t="array" ref="D111">IFERROR(INDEX([1]!Таблица4[№заказа],SMALL(IF([1]!Таблица4[Заявка]=Счёт!$C$2,ROW([1]!Таблица4[№заказа])-1),Счёт!$B111)),"")</f>
        <v/>
      </c>
      <c r="E111" t="str" cm="1">
        <f t="array" ref="E111">IFERROR(INDEX([1]!Таблица4[Ширина],SMALL(IF([1]!Таблица4[Заявка]=Счёт!$C$2,ROW([1]!Таблица4[Ширина])-1),Счёт!$B111)),"")</f>
        <v/>
      </c>
      <c r="F111" t="str">
        <f t="array" ref="F111">IFERROR(INDEX([1]!Таблица4[Высота],SMALL(IF([1]!Таблица4[Заявка]=Счёт!$C$2,ROW([1]!Таблица4[Высота])-1),Счёт!$B111)),"")</f>
        <v/>
      </c>
      <c r="G111" t="str" cm="1">
        <f t="array" ref="G111">IFERROR(INDEX([1]!Таблица4[Кол.во.],SMALL(IF([1]!Таблица4[Заявка]=Счёт!$C$2,ROW([1]!Таблица4[Высота])-1),Счёт!$B111)),"")</f>
        <v/>
      </c>
      <c r="H111" t="str" cm="1">
        <f t="array" ref="H111">IFERROR((INDEX([1]!Таблица4[Площадь],SMALL(IF([1]!Таблица4[Заявка]=Счёт!$C$2,ROW([1]!Таблица4[Высота])-1),Счёт!$B111))*G111),"")</f>
        <v/>
      </c>
      <c r="I111" t="str" cm="1">
        <f t="array" ref="I111">IFERROR(INDEX([1]!Таблица4[Цена],SMALL(IF([1]!Таблица4[Заявка]=Счёт!$C$2,ROW([1]!Таблица4[Высота])-1),Счёт!$B111)),"")</f>
        <v/>
      </c>
      <c r="J111" t="str" cm="1">
        <f t="array" ref="J111">IFERROR(INDEX([1]!Таблица4[[Сумма ]],SMALL(IF([1]!Таблица4[Заявка]=Счёт!$C$2,ROW([1]!Таблица4[Высота])-1),Счёт!$B111)),"")</f>
        <v/>
      </c>
    </row>
    <row r="112" spans="1:10" x14ac:dyDescent="0.25">
      <c r="A112" s="10">
        <v>105</v>
      </c>
      <c r="B112" s="11" t="str">
        <f t="shared" si="1"/>
        <v/>
      </c>
      <c r="C112" t="str" cm="1">
        <f t="array" ref="C112">IFERROR("Стеклопакет -  "&amp; INDEX([1]!Таблица4[Формула],SMALL(IF([1]!Таблица4[Заявка]=Счёт!$C$2,ROW([1]!Таблица4[Ширина])-1),Счёт!$B112)),"")</f>
        <v/>
      </c>
      <c r="D112" t="str" cm="1">
        <f t="array" ref="D112">IFERROR(INDEX([1]!Таблица4[№заказа],SMALL(IF([1]!Таблица4[Заявка]=Счёт!$C$2,ROW([1]!Таблица4[№заказа])-1),Счёт!$B112)),"")</f>
        <v/>
      </c>
      <c r="E112" t="str" cm="1">
        <f t="array" ref="E112">IFERROR(INDEX([1]!Таблица4[Ширина],SMALL(IF([1]!Таблица4[Заявка]=Счёт!$C$2,ROW([1]!Таблица4[Ширина])-1),Счёт!$B112)),"")</f>
        <v/>
      </c>
      <c r="F112" t="str">
        <f t="array" ref="F112">IFERROR(INDEX([1]!Таблица4[Высота],SMALL(IF([1]!Таблица4[Заявка]=Счёт!$C$2,ROW([1]!Таблица4[Высота])-1),Счёт!$B112)),"")</f>
        <v/>
      </c>
      <c r="G112" t="str" cm="1">
        <f t="array" ref="G112">IFERROR(INDEX([1]!Таблица4[Кол.во.],SMALL(IF([1]!Таблица4[Заявка]=Счёт!$C$2,ROW([1]!Таблица4[Высота])-1),Счёт!$B112)),"")</f>
        <v/>
      </c>
      <c r="H112" t="str" cm="1">
        <f t="array" ref="H112">IFERROR((INDEX([1]!Таблица4[Площадь],SMALL(IF([1]!Таблица4[Заявка]=Счёт!$C$2,ROW([1]!Таблица4[Высота])-1),Счёт!$B112))*G112),"")</f>
        <v/>
      </c>
      <c r="I112" t="str" cm="1">
        <f t="array" ref="I112">IFERROR(INDEX([1]!Таблица4[Цена],SMALL(IF([1]!Таблица4[Заявка]=Счёт!$C$2,ROW([1]!Таблица4[Высота])-1),Счёт!$B112)),"")</f>
        <v/>
      </c>
      <c r="J112" t="str" cm="1">
        <f t="array" ref="J112">IFERROR(INDEX([1]!Таблица4[[Сумма ]],SMALL(IF([1]!Таблица4[Заявка]=Счёт!$C$2,ROW([1]!Таблица4[Высота])-1),Счёт!$B112)),"")</f>
        <v/>
      </c>
    </row>
    <row r="113" spans="1:10" x14ac:dyDescent="0.25">
      <c r="A113" s="10">
        <v>106</v>
      </c>
      <c r="B113" s="11" t="str">
        <f t="shared" si="1"/>
        <v/>
      </c>
      <c r="C113" t="str" cm="1">
        <f t="array" ref="C113">IFERROR("Стеклопакет -  "&amp; INDEX([1]!Таблица4[Формула],SMALL(IF([1]!Таблица4[Заявка]=Счёт!$C$2,ROW([1]!Таблица4[Ширина])-1),Счёт!$B113)),"")</f>
        <v/>
      </c>
      <c r="D113" t="str" cm="1">
        <f t="array" ref="D113">IFERROR(INDEX([1]!Таблица4[№заказа],SMALL(IF([1]!Таблица4[Заявка]=Счёт!$C$2,ROW([1]!Таблица4[№заказа])-1),Счёт!$B113)),"")</f>
        <v/>
      </c>
      <c r="E113" t="str" cm="1">
        <f t="array" ref="E113">IFERROR(INDEX([1]!Таблица4[Ширина],SMALL(IF([1]!Таблица4[Заявка]=Счёт!$C$2,ROW([1]!Таблица4[Ширина])-1),Счёт!$B113)),"")</f>
        <v/>
      </c>
      <c r="F113" t="str">
        <f t="array" ref="F113">IFERROR(INDEX([1]!Таблица4[Высота],SMALL(IF([1]!Таблица4[Заявка]=Счёт!$C$2,ROW([1]!Таблица4[Высота])-1),Счёт!$B113)),"")</f>
        <v/>
      </c>
      <c r="G113" t="str" cm="1">
        <f t="array" ref="G113">IFERROR(INDEX([1]!Таблица4[Кол.во.],SMALL(IF([1]!Таблица4[Заявка]=Счёт!$C$2,ROW([1]!Таблица4[Высота])-1),Счёт!$B113)),"")</f>
        <v/>
      </c>
      <c r="H113" t="str" cm="1">
        <f t="array" ref="H113">IFERROR((INDEX([1]!Таблица4[Площадь],SMALL(IF([1]!Таблица4[Заявка]=Счёт!$C$2,ROW([1]!Таблица4[Высота])-1),Счёт!$B113))*G113),"")</f>
        <v/>
      </c>
      <c r="I113" t="str" cm="1">
        <f t="array" ref="I113">IFERROR(INDEX([1]!Таблица4[Цена],SMALL(IF([1]!Таблица4[Заявка]=Счёт!$C$2,ROW([1]!Таблица4[Высота])-1),Счёт!$B113)),"")</f>
        <v/>
      </c>
      <c r="J113" t="str" cm="1">
        <f t="array" ref="J113">IFERROR(INDEX([1]!Таблица4[[Сумма ]],SMALL(IF([1]!Таблица4[Заявка]=Счёт!$C$2,ROW([1]!Таблица4[Высота])-1),Счёт!$B113)),"")</f>
        <v/>
      </c>
    </row>
    <row r="114" spans="1:10" x14ac:dyDescent="0.25">
      <c r="A114" s="10">
        <v>107</v>
      </c>
      <c r="B114" s="11" t="str">
        <f t="shared" si="1"/>
        <v/>
      </c>
      <c r="C114" t="str" cm="1">
        <f t="array" ref="C114">IFERROR("Стеклопакет -  "&amp; INDEX([1]!Таблица4[Формула],SMALL(IF([1]!Таблица4[Заявка]=Счёт!$C$2,ROW([1]!Таблица4[Ширина])-1),Счёт!$B114)),"")</f>
        <v/>
      </c>
      <c r="D114" t="str" cm="1">
        <f t="array" ref="D114">IFERROR(INDEX([1]!Таблица4[№заказа],SMALL(IF([1]!Таблица4[Заявка]=Счёт!$C$2,ROW([1]!Таблица4[№заказа])-1),Счёт!$B114)),"")</f>
        <v/>
      </c>
      <c r="E114" t="str" cm="1">
        <f t="array" ref="E114">IFERROR(INDEX([1]!Таблица4[Ширина],SMALL(IF([1]!Таблица4[Заявка]=Счёт!$C$2,ROW([1]!Таблица4[Ширина])-1),Счёт!$B114)),"")</f>
        <v/>
      </c>
      <c r="F114" t="str">
        <f t="array" ref="F114">IFERROR(INDEX([1]!Таблица4[Высота],SMALL(IF([1]!Таблица4[Заявка]=Счёт!$C$2,ROW([1]!Таблица4[Высота])-1),Счёт!$B114)),"")</f>
        <v/>
      </c>
      <c r="G114" t="str" cm="1">
        <f t="array" ref="G114">IFERROR(INDEX([1]!Таблица4[Кол.во.],SMALL(IF([1]!Таблица4[Заявка]=Счёт!$C$2,ROW([1]!Таблица4[Высота])-1),Счёт!$B114)),"")</f>
        <v/>
      </c>
      <c r="H114" t="str" cm="1">
        <f t="array" ref="H114">IFERROR((INDEX([1]!Таблица4[Площадь],SMALL(IF([1]!Таблица4[Заявка]=Счёт!$C$2,ROW([1]!Таблица4[Высота])-1),Счёт!$B114))*G114),"")</f>
        <v/>
      </c>
      <c r="I114" t="str" cm="1">
        <f t="array" ref="I114">IFERROR(INDEX([1]!Таблица4[Цена],SMALL(IF([1]!Таблица4[Заявка]=Счёт!$C$2,ROW([1]!Таблица4[Высота])-1),Счёт!$B114)),"")</f>
        <v/>
      </c>
      <c r="J114" t="str" cm="1">
        <f t="array" ref="J114">IFERROR(INDEX([1]!Таблица4[[Сумма ]],SMALL(IF([1]!Таблица4[Заявка]=Счёт!$C$2,ROW([1]!Таблица4[Высота])-1),Счёт!$B114)),"")</f>
        <v/>
      </c>
    </row>
    <row r="115" spans="1:10" x14ac:dyDescent="0.25">
      <c r="A115" s="10">
        <v>108</v>
      </c>
      <c r="B115" s="11" t="str">
        <f t="shared" si="1"/>
        <v/>
      </c>
      <c r="C115" t="str" cm="1">
        <f t="array" ref="C115">IFERROR("Стеклопакет -  "&amp; INDEX([1]!Таблица4[Формула],SMALL(IF([1]!Таблица4[Заявка]=Счёт!$C$2,ROW([1]!Таблица4[Ширина])-1),Счёт!$B115)),"")</f>
        <v/>
      </c>
      <c r="D115" t="str" cm="1">
        <f t="array" ref="D115">IFERROR(INDEX([1]!Таблица4[№заказа],SMALL(IF([1]!Таблица4[Заявка]=Счёт!$C$2,ROW([1]!Таблица4[№заказа])-1),Счёт!$B115)),"")</f>
        <v/>
      </c>
      <c r="E115" t="str" cm="1">
        <f t="array" ref="E115">IFERROR(INDEX([1]!Таблица4[Ширина],SMALL(IF([1]!Таблица4[Заявка]=Счёт!$C$2,ROW([1]!Таблица4[Ширина])-1),Счёт!$B115)),"")</f>
        <v/>
      </c>
      <c r="F115" t="str">
        <f t="array" ref="F115">IFERROR(INDEX([1]!Таблица4[Высота],SMALL(IF([1]!Таблица4[Заявка]=Счёт!$C$2,ROW([1]!Таблица4[Высота])-1),Счёт!$B115)),"")</f>
        <v/>
      </c>
      <c r="G115" t="str" cm="1">
        <f t="array" ref="G115">IFERROR(INDEX([1]!Таблица4[Кол.во.],SMALL(IF([1]!Таблица4[Заявка]=Счёт!$C$2,ROW([1]!Таблица4[Высота])-1),Счёт!$B115)),"")</f>
        <v/>
      </c>
      <c r="H115" t="str" cm="1">
        <f t="array" ref="H115">IFERROR((INDEX([1]!Таблица4[Площадь],SMALL(IF([1]!Таблица4[Заявка]=Счёт!$C$2,ROW([1]!Таблица4[Высота])-1),Счёт!$B115))*G115),"")</f>
        <v/>
      </c>
      <c r="I115" t="str" cm="1">
        <f t="array" ref="I115">IFERROR(INDEX([1]!Таблица4[Цена],SMALL(IF([1]!Таблица4[Заявка]=Счёт!$C$2,ROW([1]!Таблица4[Высота])-1),Счёт!$B115)),"")</f>
        <v/>
      </c>
      <c r="J115" t="str" cm="1">
        <f t="array" ref="J115">IFERROR(INDEX([1]!Таблица4[[Сумма ]],SMALL(IF([1]!Таблица4[Заявка]=Счёт!$C$2,ROW([1]!Таблица4[Высота])-1),Счёт!$B115)),"")</f>
        <v/>
      </c>
    </row>
    <row r="116" spans="1:10" x14ac:dyDescent="0.25">
      <c r="A116" s="10">
        <v>109</v>
      </c>
      <c r="B116" s="11" t="str">
        <f t="shared" si="1"/>
        <v/>
      </c>
      <c r="C116" t="str" cm="1">
        <f t="array" ref="C116">IFERROR("Стеклопакет -  "&amp; INDEX([1]!Таблица4[Формула],SMALL(IF([1]!Таблица4[Заявка]=Счёт!$C$2,ROW([1]!Таблица4[Ширина])-1),Счёт!$B116)),"")</f>
        <v/>
      </c>
      <c r="D116" t="str" cm="1">
        <f t="array" ref="D116">IFERROR(INDEX([1]!Таблица4[№заказа],SMALL(IF([1]!Таблица4[Заявка]=Счёт!$C$2,ROW([1]!Таблица4[№заказа])-1),Счёт!$B116)),"")</f>
        <v/>
      </c>
      <c r="E116" t="str" cm="1">
        <f t="array" ref="E116">IFERROR(INDEX([1]!Таблица4[Ширина],SMALL(IF([1]!Таблица4[Заявка]=Счёт!$C$2,ROW([1]!Таблица4[Ширина])-1),Счёт!$B116)),"")</f>
        <v/>
      </c>
      <c r="F116" t="str">
        <f t="array" ref="F116">IFERROR(INDEX([1]!Таблица4[Высота],SMALL(IF([1]!Таблица4[Заявка]=Счёт!$C$2,ROW([1]!Таблица4[Высота])-1),Счёт!$B116)),"")</f>
        <v/>
      </c>
      <c r="G116" t="str" cm="1">
        <f t="array" ref="G116">IFERROR(INDEX([1]!Таблица4[Кол.во.],SMALL(IF([1]!Таблица4[Заявка]=Счёт!$C$2,ROW([1]!Таблица4[Высота])-1),Счёт!$B116)),"")</f>
        <v/>
      </c>
      <c r="H116" t="str" cm="1">
        <f t="array" ref="H116">IFERROR((INDEX([1]!Таблица4[Площадь],SMALL(IF([1]!Таблица4[Заявка]=Счёт!$C$2,ROW([1]!Таблица4[Высота])-1),Счёт!$B116))*G116),"")</f>
        <v/>
      </c>
      <c r="I116" t="str" cm="1">
        <f t="array" ref="I116">IFERROR(INDEX([1]!Таблица4[Цена],SMALL(IF([1]!Таблица4[Заявка]=Счёт!$C$2,ROW([1]!Таблица4[Высота])-1),Счёт!$B116)),"")</f>
        <v/>
      </c>
      <c r="J116" t="str" cm="1">
        <f t="array" ref="J116">IFERROR(INDEX([1]!Таблица4[[Сумма ]],SMALL(IF([1]!Таблица4[Заявка]=Счёт!$C$2,ROW([1]!Таблица4[Высота])-1),Счёт!$B116)),"")</f>
        <v/>
      </c>
    </row>
    <row r="117" spans="1:10" x14ac:dyDescent="0.25">
      <c r="A117" s="10">
        <v>110</v>
      </c>
      <c r="B117" s="11" t="str">
        <f t="shared" si="1"/>
        <v/>
      </c>
      <c r="C117" t="str" cm="1">
        <f t="array" ref="C117">IFERROR("Стеклопакет -  "&amp; INDEX([1]!Таблица4[Формула],SMALL(IF([1]!Таблица4[Заявка]=Счёт!$C$2,ROW([1]!Таблица4[Ширина])-1),Счёт!$B117)),"")</f>
        <v/>
      </c>
      <c r="D117" t="str" cm="1">
        <f t="array" ref="D117">IFERROR(INDEX([1]!Таблица4[№заказа],SMALL(IF([1]!Таблица4[Заявка]=Счёт!$C$2,ROW([1]!Таблица4[№заказа])-1),Счёт!$B117)),"")</f>
        <v/>
      </c>
      <c r="E117" t="str" cm="1">
        <f t="array" ref="E117">IFERROR(INDEX([1]!Таблица4[Ширина],SMALL(IF([1]!Таблица4[Заявка]=Счёт!$C$2,ROW([1]!Таблица4[Ширина])-1),Счёт!$B117)),"")</f>
        <v/>
      </c>
      <c r="F117" t="str">
        <f t="array" ref="F117">IFERROR(INDEX([1]!Таблица4[Высота],SMALL(IF([1]!Таблица4[Заявка]=Счёт!$C$2,ROW([1]!Таблица4[Высота])-1),Счёт!$B117)),"")</f>
        <v/>
      </c>
      <c r="G117" t="str" cm="1">
        <f t="array" ref="G117">IFERROR(INDEX([1]!Таблица4[Кол.во.],SMALL(IF([1]!Таблица4[Заявка]=Счёт!$C$2,ROW([1]!Таблица4[Высота])-1),Счёт!$B117)),"")</f>
        <v/>
      </c>
      <c r="H117" t="str" cm="1">
        <f t="array" ref="H117">IFERROR((INDEX([1]!Таблица4[Площадь],SMALL(IF([1]!Таблица4[Заявка]=Счёт!$C$2,ROW([1]!Таблица4[Высота])-1),Счёт!$B117))*G117),"")</f>
        <v/>
      </c>
      <c r="I117" t="str" cm="1">
        <f t="array" ref="I117">IFERROR(INDEX([1]!Таблица4[Цена],SMALL(IF([1]!Таблица4[Заявка]=Счёт!$C$2,ROW([1]!Таблица4[Высота])-1),Счёт!$B117)),"")</f>
        <v/>
      </c>
      <c r="J117" t="str" cm="1">
        <f t="array" ref="J117">IFERROR(INDEX([1]!Таблица4[[Сумма ]],SMALL(IF([1]!Таблица4[Заявка]=Счёт!$C$2,ROW([1]!Таблица4[Высота])-1),Счёт!$B117)),"")</f>
        <v/>
      </c>
    </row>
    <row r="118" spans="1:10" x14ac:dyDescent="0.25">
      <c r="A118" s="10">
        <v>111</v>
      </c>
      <c r="B118" s="11" t="str">
        <f t="shared" si="1"/>
        <v/>
      </c>
      <c r="C118" t="str" cm="1">
        <f t="array" ref="C118">IFERROR("Стеклопакет -  "&amp; INDEX([1]!Таблица4[Формула],SMALL(IF([1]!Таблица4[Заявка]=Счёт!$C$2,ROW([1]!Таблица4[Ширина])-1),Счёт!$B118)),"")</f>
        <v/>
      </c>
      <c r="D118" t="str" cm="1">
        <f t="array" ref="D118">IFERROR(INDEX([1]!Таблица4[№заказа],SMALL(IF([1]!Таблица4[Заявка]=Счёт!$C$2,ROW([1]!Таблица4[№заказа])-1),Счёт!$B118)),"")</f>
        <v/>
      </c>
      <c r="E118" t="str" cm="1">
        <f t="array" ref="E118">IFERROR(INDEX([1]!Таблица4[Ширина],SMALL(IF([1]!Таблица4[Заявка]=Счёт!$C$2,ROW([1]!Таблица4[Ширина])-1),Счёт!$B118)),"")</f>
        <v/>
      </c>
      <c r="F118" t="str">
        <f t="array" ref="F118">IFERROR(INDEX([1]!Таблица4[Высота],SMALL(IF([1]!Таблица4[Заявка]=Счёт!$C$2,ROW([1]!Таблица4[Высота])-1),Счёт!$B118)),"")</f>
        <v/>
      </c>
      <c r="G118" t="str" cm="1">
        <f t="array" ref="G118">IFERROR(INDEX([1]!Таблица4[Кол.во.],SMALL(IF([1]!Таблица4[Заявка]=Счёт!$C$2,ROW([1]!Таблица4[Высота])-1),Счёт!$B118)),"")</f>
        <v/>
      </c>
      <c r="H118" t="str" cm="1">
        <f t="array" ref="H118">IFERROR((INDEX([1]!Таблица4[Площадь],SMALL(IF([1]!Таблица4[Заявка]=Счёт!$C$2,ROW([1]!Таблица4[Высота])-1),Счёт!$B118))*G118),"")</f>
        <v/>
      </c>
      <c r="I118" t="str" cm="1">
        <f t="array" ref="I118">IFERROR(INDEX([1]!Таблица4[Цена],SMALL(IF([1]!Таблица4[Заявка]=Счёт!$C$2,ROW([1]!Таблица4[Высота])-1),Счёт!$B118)),"")</f>
        <v/>
      </c>
      <c r="J118" t="str" cm="1">
        <f t="array" ref="J118">IFERROR(INDEX([1]!Таблица4[[Сумма ]],SMALL(IF([1]!Таблица4[Заявка]=Счёт!$C$2,ROW([1]!Таблица4[Высота])-1),Счёт!$B118)),"")</f>
        <v/>
      </c>
    </row>
    <row r="119" spans="1:10" x14ac:dyDescent="0.25">
      <c r="A119" s="10">
        <v>112</v>
      </c>
      <c r="B119" s="11" t="str">
        <f t="shared" si="1"/>
        <v/>
      </c>
      <c r="C119" t="str" cm="1">
        <f t="array" ref="C119">IFERROR("Стеклопакет -  "&amp; INDEX([1]!Таблица4[Формула],SMALL(IF([1]!Таблица4[Заявка]=Счёт!$C$2,ROW([1]!Таблица4[Ширина])-1),Счёт!$B119)),"")</f>
        <v/>
      </c>
      <c r="D119" t="str" cm="1">
        <f t="array" ref="D119">IFERROR(INDEX([1]!Таблица4[№заказа],SMALL(IF([1]!Таблица4[Заявка]=Счёт!$C$2,ROW([1]!Таблица4[№заказа])-1),Счёт!$B119)),"")</f>
        <v/>
      </c>
      <c r="E119" t="str" cm="1">
        <f t="array" ref="E119">IFERROR(INDEX([1]!Таблица4[Ширина],SMALL(IF([1]!Таблица4[Заявка]=Счёт!$C$2,ROW([1]!Таблица4[Ширина])-1),Счёт!$B119)),"")</f>
        <v/>
      </c>
      <c r="F119" t="str">
        <f t="array" ref="F119">IFERROR(INDEX([1]!Таблица4[Высота],SMALL(IF([1]!Таблица4[Заявка]=Счёт!$C$2,ROW([1]!Таблица4[Высота])-1),Счёт!$B119)),"")</f>
        <v/>
      </c>
      <c r="G119" t="str" cm="1">
        <f t="array" ref="G119">IFERROR(INDEX([1]!Таблица4[Кол.во.],SMALL(IF([1]!Таблица4[Заявка]=Счёт!$C$2,ROW([1]!Таблица4[Высота])-1),Счёт!$B119)),"")</f>
        <v/>
      </c>
      <c r="H119" t="str" cm="1">
        <f t="array" ref="H119">IFERROR((INDEX([1]!Таблица4[Площадь],SMALL(IF([1]!Таблица4[Заявка]=Счёт!$C$2,ROW([1]!Таблица4[Высота])-1),Счёт!$B119))*G119),"")</f>
        <v/>
      </c>
      <c r="I119" t="str" cm="1">
        <f t="array" ref="I119">IFERROR(INDEX([1]!Таблица4[Цена],SMALL(IF([1]!Таблица4[Заявка]=Счёт!$C$2,ROW([1]!Таблица4[Высота])-1),Счёт!$B119)),"")</f>
        <v/>
      </c>
      <c r="J119" t="str" cm="1">
        <f t="array" ref="J119">IFERROR(INDEX([1]!Таблица4[[Сумма ]],SMALL(IF([1]!Таблица4[Заявка]=Счёт!$C$2,ROW([1]!Таблица4[Высота])-1),Счёт!$B119)),"")</f>
        <v/>
      </c>
    </row>
    <row r="120" spans="1:10" x14ac:dyDescent="0.25">
      <c r="A120" s="10">
        <v>113</v>
      </c>
      <c r="B120" s="11" t="str">
        <f t="shared" si="1"/>
        <v/>
      </c>
      <c r="C120" t="str" cm="1">
        <f t="array" ref="C120">IFERROR("Стеклопакет -  "&amp; INDEX([1]!Таблица4[Формула],SMALL(IF([1]!Таблица4[Заявка]=Счёт!$C$2,ROW([1]!Таблица4[Ширина])-1),Счёт!$B120)),"")</f>
        <v/>
      </c>
      <c r="D120" t="str" cm="1">
        <f t="array" ref="D120">IFERROR(INDEX([1]!Таблица4[№заказа],SMALL(IF([1]!Таблица4[Заявка]=Счёт!$C$2,ROW([1]!Таблица4[№заказа])-1),Счёт!$B120)),"")</f>
        <v/>
      </c>
      <c r="E120" t="str" cm="1">
        <f t="array" ref="E120">IFERROR(INDEX([1]!Таблица4[Ширина],SMALL(IF([1]!Таблица4[Заявка]=Счёт!$C$2,ROW([1]!Таблица4[Ширина])-1),Счёт!$B120)),"")</f>
        <v/>
      </c>
      <c r="F120" t="str">
        <f t="array" ref="F120">IFERROR(INDEX([1]!Таблица4[Высота],SMALL(IF([1]!Таблица4[Заявка]=Счёт!$C$2,ROW([1]!Таблица4[Высота])-1),Счёт!$B120)),"")</f>
        <v/>
      </c>
      <c r="G120" t="str" cm="1">
        <f t="array" ref="G120">IFERROR(INDEX([1]!Таблица4[Кол.во.],SMALL(IF([1]!Таблица4[Заявка]=Счёт!$C$2,ROW([1]!Таблица4[Высота])-1),Счёт!$B120)),"")</f>
        <v/>
      </c>
      <c r="H120" t="str" cm="1">
        <f t="array" ref="H120">IFERROR((INDEX([1]!Таблица4[Площадь],SMALL(IF([1]!Таблица4[Заявка]=Счёт!$C$2,ROW([1]!Таблица4[Высота])-1),Счёт!$B120))*G120),"")</f>
        <v/>
      </c>
      <c r="I120" t="str" cm="1">
        <f t="array" ref="I120">IFERROR(INDEX([1]!Таблица4[Цена],SMALL(IF([1]!Таблица4[Заявка]=Счёт!$C$2,ROW([1]!Таблица4[Высота])-1),Счёт!$B120)),"")</f>
        <v/>
      </c>
      <c r="J120" t="str" cm="1">
        <f t="array" ref="J120">IFERROR(INDEX([1]!Таблица4[[Сумма ]],SMALL(IF([1]!Таблица4[Заявка]=Счёт!$C$2,ROW([1]!Таблица4[Высота])-1),Счёт!$B120)),"")</f>
        <v/>
      </c>
    </row>
    <row r="121" spans="1:10" x14ac:dyDescent="0.25">
      <c r="A121" s="10">
        <v>114</v>
      </c>
      <c r="B121" s="11" t="str">
        <f t="shared" si="1"/>
        <v/>
      </c>
      <c r="C121" t="str" cm="1">
        <f t="array" ref="C121">IFERROR("Стеклопакет -  "&amp; INDEX([1]!Таблица4[Формула],SMALL(IF([1]!Таблица4[Заявка]=Счёт!$C$2,ROW([1]!Таблица4[Ширина])-1),Счёт!$B121)),"")</f>
        <v/>
      </c>
      <c r="D121" t="str" cm="1">
        <f t="array" ref="D121">IFERROR(INDEX([1]!Таблица4[№заказа],SMALL(IF([1]!Таблица4[Заявка]=Счёт!$C$2,ROW([1]!Таблица4[№заказа])-1),Счёт!$B121)),"")</f>
        <v/>
      </c>
      <c r="E121" t="str" cm="1">
        <f t="array" ref="E121">IFERROR(INDEX([1]!Таблица4[Ширина],SMALL(IF([1]!Таблица4[Заявка]=Счёт!$C$2,ROW([1]!Таблица4[Ширина])-1),Счёт!$B121)),"")</f>
        <v/>
      </c>
      <c r="F121" t="str">
        <f t="array" ref="F121">IFERROR(INDEX([1]!Таблица4[Высота],SMALL(IF([1]!Таблица4[Заявка]=Счёт!$C$2,ROW([1]!Таблица4[Высота])-1),Счёт!$B121)),"")</f>
        <v/>
      </c>
      <c r="G121" t="str" cm="1">
        <f t="array" ref="G121">IFERROR(INDEX([1]!Таблица4[Кол.во.],SMALL(IF([1]!Таблица4[Заявка]=Счёт!$C$2,ROW([1]!Таблица4[Высота])-1),Счёт!$B121)),"")</f>
        <v/>
      </c>
      <c r="H121" t="str" cm="1">
        <f t="array" ref="H121">IFERROR((INDEX([1]!Таблица4[Площадь],SMALL(IF([1]!Таблица4[Заявка]=Счёт!$C$2,ROW([1]!Таблица4[Высота])-1),Счёт!$B121))*G121),"")</f>
        <v/>
      </c>
      <c r="I121" t="str" cm="1">
        <f t="array" ref="I121">IFERROR(INDEX([1]!Таблица4[Цена],SMALL(IF([1]!Таблица4[Заявка]=Счёт!$C$2,ROW([1]!Таблица4[Высота])-1),Счёт!$B121)),"")</f>
        <v/>
      </c>
      <c r="J121" t="str" cm="1">
        <f t="array" ref="J121">IFERROR(INDEX([1]!Таблица4[[Сумма ]],SMALL(IF([1]!Таблица4[Заявка]=Счёт!$C$2,ROW([1]!Таблица4[Высота])-1),Счёт!$B121)),"")</f>
        <v/>
      </c>
    </row>
    <row r="122" spans="1:10" x14ac:dyDescent="0.25">
      <c r="A122" s="10">
        <v>115</v>
      </c>
      <c r="B122" s="11" t="str">
        <f t="shared" si="1"/>
        <v/>
      </c>
      <c r="C122" t="str" cm="1">
        <f t="array" ref="C122">IFERROR("Стеклопакет -  "&amp; INDEX([1]!Таблица4[Формула],SMALL(IF([1]!Таблица4[Заявка]=Счёт!$C$2,ROW([1]!Таблица4[Ширина])-1),Счёт!$B122)),"")</f>
        <v/>
      </c>
      <c r="D122" t="str" cm="1">
        <f t="array" ref="D122">IFERROR(INDEX([1]!Таблица4[№заказа],SMALL(IF([1]!Таблица4[Заявка]=Счёт!$C$2,ROW([1]!Таблица4[№заказа])-1),Счёт!$B122)),"")</f>
        <v/>
      </c>
      <c r="E122" t="str" cm="1">
        <f t="array" ref="E122">IFERROR(INDEX([1]!Таблица4[Ширина],SMALL(IF([1]!Таблица4[Заявка]=Счёт!$C$2,ROW([1]!Таблица4[Ширина])-1),Счёт!$B122)),"")</f>
        <v/>
      </c>
      <c r="F122" t="str">
        <f t="array" ref="F122">IFERROR(INDEX([1]!Таблица4[Высота],SMALL(IF([1]!Таблица4[Заявка]=Счёт!$C$2,ROW([1]!Таблица4[Высота])-1),Счёт!$B122)),"")</f>
        <v/>
      </c>
      <c r="G122" t="str" cm="1">
        <f t="array" ref="G122">IFERROR(INDEX([1]!Таблица4[Кол.во.],SMALL(IF([1]!Таблица4[Заявка]=Счёт!$C$2,ROW([1]!Таблица4[Высота])-1),Счёт!$B122)),"")</f>
        <v/>
      </c>
      <c r="H122" t="str" cm="1">
        <f t="array" ref="H122">IFERROR((INDEX([1]!Таблица4[Площадь],SMALL(IF([1]!Таблица4[Заявка]=Счёт!$C$2,ROW([1]!Таблица4[Высота])-1),Счёт!$B122))*G122),"")</f>
        <v/>
      </c>
      <c r="I122" t="str" cm="1">
        <f t="array" ref="I122">IFERROR(INDEX([1]!Таблица4[Цена],SMALL(IF([1]!Таблица4[Заявка]=Счёт!$C$2,ROW([1]!Таблица4[Высота])-1),Счёт!$B122)),"")</f>
        <v/>
      </c>
      <c r="J122" t="str" cm="1">
        <f t="array" ref="J122">IFERROR(INDEX([1]!Таблица4[[Сумма ]],SMALL(IF([1]!Таблица4[Заявка]=Счёт!$C$2,ROW([1]!Таблица4[Высота])-1),Счёт!$B122)),"")</f>
        <v/>
      </c>
    </row>
    <row r="123" spans="1:10" x14ac:dyDescent="0.25">
      <c r="A123" s="10">
        <v>116</v>
      </c>
      <c r="B123" s="11" t="str">
        <f t="shared" si="1"/>
        <v/>
      </c>
      <c r="C123" t="str" cm="1">
        <f t="array" ref="C123">IFERROR("Стеклопакет -  "&amp; INDEX([1]!Таблица4[Формула],SMALL(IF([1]!Таблица4[Заявка]=Счёт!$C$2,ROW([1]!Таблица4[Ширина])-1),Счёт!$B123)),"")</f>
        <v/>
      </c>
      <c r="D123" t="str" cm="1">
        <f t="array" ref="D123">IFERROR(INDEX([1]!Таблица4[№заказа],SMALL(IF([1]!Таблица4[Заявка]=Счёт!$C$2,ROW([1]!Таблица4[№заказа])-1),Счёт!$B123)),"")</f>
        <v/>
      </c>
      <c r="E123" t="str" cm="1">
        <f t="array" ref="E123">IFERROR(INDEX([1]!Таблица4[Ширина],SMALL(IF([1]!Таблица4[Заявка]=Счёт!$C$2,ROW([1]!Таблица4[Ширина])-1),Счёт!$B123)),"")</f>
        <v/>
      </c>
      <c r="F123" t="str">
        <f t="array" ref="F123">IFERROR(INDEX([1]!Таблица4[Высота],SMALL(IF([1]!Таблица4[Заявка]=Счёт!$C$2,ROW([1]!Таблица4[Высота])-1),Счёт!$B123)),"")</f>
        <v/>
      </c>
      <c r="G123" t="str" cm="1">
        <f t="array" ref="G123">IFERROR(INDEX([1]!Таблица4[Кол.во.],SMALL(IF([1]!Таблица4[Заявка]=Счёт!$C$2,ROW([1]!Таблица4[Высота])-1),Счёт!$B123)),"")</f>
        <v/>
      </c>
      <c r="H123" t="str" cm="1">
        <f t="array" ref="H123">IFERROR((INDEX([1]!Таблица4[Площадь],SMALL(IF([1]!Таблица4[Заявка]=Счёт!$C$2,ROW([1]!Таблица4[Высота])-1),Счёт!$B123))*G123),"")</f>
        <v/>
      </c>
      <c r="I123" t="str" cm="1">
        <f t="array" ref="I123">IFERROR(INDEX([1]!Таблица4[Цена],SMALL(IF([1]!Таблица4[Заявка]=Счёт!$C$2,ROW([1]!Таблица4[Высота])-1),Счёт!$B123)),"")</f>
        <v/>
      </c>
      <c r="J123" t="str" cm="1">
        <f t="array" ref="J123">IFERROR(INDEX([1]!Таблица4[[Сумма ]],SMALL(IF([1]!Таблица4[Заявка]=Счёт!$C$2,ROW([1]!Таблица4[Высота])-1),Счёт!$B123)),"")</f>
        <v/>
      </c>
    </row>
    <row r="124" spans="1:10" x14ac:dyDescent="0.25">
      <c r="A124" s="10">
        <v>117</v>
      </c>
      <c r="B124" s="11" t="str">
        <f t="shared" si="1"/>
        <v/>
      </c>
      <c r="C124" t="str" cm="1">
        <f t="array" ref="C124">IFERROR("Стеклопакет -  "&amp; INDEX([1]!Таблица4[Формула],SMALL(IF([1]!Таблица4[Заявка]=Счёт!$C$2,ROW([1]!Таблица4[Ширина])-1),Счёт!$B124)),"")</f>
        <v/>
      </c>
      <c r="D124" t="str" cm="1">
        <f t="array" ref="D124">IFERROR(INDEX([1]!Таблица4[№заказа],SMALL(IF([1]!Таблица4[Заявка]=Счёт!$C$2,ROW([1]!Таблица4[№заказа])-1),Счёт!$B124)),"")</f>
        <v/>
      </c>
      <c r="E124" t="str" cm="1">
        <f t="array" ref="E124">IFERROR(INDEX([1]!Таблица4[Ширина],SMALL(IF([1]!Таблица4[Заявка]=Счёт!$C$2,ROW([1]!Таблица4[Ширина])-1),Счёт!$B124)),"")</f>
        <v/>
      </c>
      <c r="F124" t="str">
        <f t="array" ref="F124">IFERROR(INDEX([1]!Таблица4[Высота],SMALL(IF([1]!Таблица4[Заявка]=Счёт!$C$2,ROW([1]!Таблица4[Высота])-1),Счёт!$B124)),"")</f>
        <v/>
      </c>
      <c r="G124" t="str" cm="1">
        <f t="array" ref="G124">IFERROR(INDEX([1]!Таблица4[Кол.во.],SMALL(IF([1]!Таблица4[Заявка]=Счёт!$C$2,ROW([1]!Таблица4[Высота])-1),Счёт!$B124)),"")</f>
        <v/>
      </c>
      <c r="H124" t="str" cm="1">
        <f t="array" ref="H124">IFERROR((INDEX([1]!Таблица4[Площадь],SMALL(IF([1]!Таблица4[Заявка]=Счёт!$C$2,ROW([1]!Таблица4[Высота])-1),Счёт!$B124))*G124),"")</f>
        <v/>
      </c>
      <c r="I124" t="str" cm="1">
        <f t="array" ref="I124">IFERROR(INDEX([1]!Таблица4[Цена],SMALL(IF([1]!Таблица4[Заявка]=Счёт!$C$2,ROW([1]!Таблица4[Высота])-1),Счёт!$B124)),"")</f>
        <v/>
      </c>
      <c r="J124" t="str" cm="1">
        <f t="array" ref="J124">IFERROR(INDEX([1]!Таблица4[[Сумма ]],SMALL(IF([1]!Таблица4[Заявка]=Счёт!$C$2,ROW([1]!Таблица4[Высота])-1),Счёт!$B124)),"")</f>
        <v/>
      </c>
    </row>
    <row r="125" spans="1:10" x14ac:dyDescent="0.25">
      <c r="A125" s="10">
        <v>118</v>
      </c>
      <c r="B125" s="11" t="str">
        <f t="shared" si="1"/>
        <v/>
      </c>
      <c r="C125" t="str" cm="1">
        <f t="array" ref="C125">IFERROR("Стеклопакет -  "&amp; INDEX([1]!Таблица4[Формула],SMALL(IF([1]!Таблица4[Заявка]=Счёт!$C$2,ROW([1]!Таблица4[Ширина])-1),Счёт!$B125)),"")</f>
        <v/>
      </c>
      <c r="D125" t="str" cm="1">
        <f t="array" ref="D125">IFERROR(INDEX([1]!Таблица4[№заказа],SMALL(IF([1]!Таблица4[Заявка]=Счёт!$C$2,ROW([1]!Таблица4[№заказа])-1),Счёт!$B125)),"")</f>
        <v/>
      </c>
      <c r="E125" t="str" cm="1">
        <f t="array" ref="E125">IFERROR(INDEX([1]!Таблица4[Ширина],SMALL(IF([1]!Таблица4[Заявка]=Счёт!$C$2,ROW([1]!Таблица4[Ширина])-1),Счёт!$B125)),"")</f>
        <v/>
      </c>
      <c r="F125" t="str">
        <f t="array" ref="F125">IFERROR(INDEX([1]!Таблица4[Высота],SMALL(IF([1]!Таблица4[Заявка]=Счёт!$C$2,ROW([1]!Таблица4[Высота])-1),Счёт!$B125)),"")</f>
        <v/>
      </c>
      <c r="G125" t="str" cm="1">
        <f t="array" ref="G125">IFERROR(INDEX([1]!Таблица4[Кол.во.],SMALL(IF([1]!Таблица4[Заявка]=Счёт!$C$2,ROW([1]!Таблица4[Высота])-1),Счёт!$B125)),"")</f>
        <v/>
      </c>
      <c r="H125" t="str" cm="1">
        <f t="array" ref="H125">IFERROR((INDEX([1]!Таблица4[Площадь],SMALL(IF([1]!Таблица4[Заявка]=Счёт!$C$2,ROW([1]!Таблица4[Высота])-1),Счёт!$B125))*G125),"")</f>
        <v/>
      </c>
      <c r="I125" t="str" cm="1">
        <f t="array" ref="I125">IFERROR(INDEX([1]!Таблица4[Цена],SMALL(IF([1]!Таблица4[Заявка]=Счёт!$C$2,ROW([1]!Таблица4[Высота])-1),Счёт!$B125)),"")</f>
        <v/>
      </c>
      <c r="J125" t="str" cm="1">
        <f t="array" ref="J125">IFERROR(INDEX([1]!Таблица4[[Сумма ]],SMALL(IF([1]!Таблица4[Заявка]=Счёт!$C$2,ROW([1]!Таблица4[Высота])-1),Счёт!$B125)),"")</f>
        <v/>
      </c>
    </row>
    <row r="126" spans="1:10" x14ac:dyDescent="0.25">
      <c r="A126" s="10">
        <v>119</v>
      </c>
      <c r="B126" s="11" t="str">
        <f t="shared" si="1"/>
        <v/>
      </c>
      <c r="C126" t="str" cm="1">
        <f t="array" ref="C126">IFERROR("Стеклопакет -  "&amp; INDEX([1]!Таблица4[Формула],SMALL(IF([1]!Таблица4[Заявка]=Счёт!$C$2,ROW([1]!Таблица4[Ширина])-1),Счёт!$B126)),"")</f>
        <v/>
      </c>
      <c r="D126" t="str" cm="1">
        <f t="array" ref="D126">IFERROR(INDEX([1]!Таблица4[№заказа],SMALL(IF([1]!Таблица4[Заявка]=Счёт!$C$2,ROW([1]!Таблица4[№заказа])-1),Счёт!$B126)),"")</f>
        <v/>
      </c>
      <c r="E126" t="str" cm="1">
        <f t="array" ref="E126">IFERROR(INDEX([1]!Таблица4[Ширина],SMALL(IF([1]!Таблица4[Заявка]=Счёт!$C$2,ROW([1]!Таблица4[Ширина])-1),Счёт!$B126)),"")</f>
        <v/>
      </c>
      <c r="F126" t="str">
        <f t="array" ref="F126">IFERROR(INDEX([1]!Таблица4[Высота],SMALL(IF([1]!Таблица4[Заявка]=Счёт!$C$2,ROW([1]!Таблица4[Высота])-1),Счёт!$B126)),"")</f>
        <v/>
      </c>
      <c r="G126" t="str" cm="1">
        <f t="array" ref="G126">IFERROR(INDEX([1]!Таблица4[Кол.во.],SMALL(IF([1]!Таблица4[Заявка]=Счёт!$C$2,ROW([1]!Таблица4[Высота])-1),Счёт!$B126)),"")</f>
        <v/>
      </c>
      <c r="H126" t="str" cm="1">
        <f t="array" ref="H126">IFERROR((INDEX([1]!Таблица4[Площадь],SMALL(IF([1]!Таблица4[Заявка]=Счёт!$C$2,ROW([1]!Таблица4[Высота])-1),Счёт!$B126))*G126),"")</f>
        <v/>
      </c>
      <c r="I126" t="str" cm="1">
        <f t="array" ref="I126">IFERROR(INDEX([1]!Таблица4[Цена],SMALL(IF([1]!Таблица4[Заявка]=Счёт!$C$2,ROW([1]!Таблица4[Высота])-1),Счёт!$B126)),"")</f>
        <v/>
      </c>
      <c r="J126" t="str" cm="1">
        <f t="array" ref="J126">IFERROR(INDEX([1]!Таблица4[[Сумма ]],SMALL(IF([1]!Таблица4[Заявка]=Счёт!$C$2,ROW([1]!Таблица4[Высота])-1),Счёт!$B126)),"")</f>
        <v/>
      </c>
    </row>
    <row r="127" spans="1:10" x14ac:dyDescent="0.25">
      <c r="A127" s="10">
        <v>120</v>
      </c>
      <c r="B127" s="11" t="str">
        <f t="shared" si="1"/>
        <v/>
      </c>
      <c r="C127" t="str" cm="1">
        <f t="array" ref="C127">IFERROR("Стеклопакет -  "&amp; INDEX([1]!Таблица4[Формула],SMALL(IF([1]!Таблица4[Заявка]=Счёт!$C$2,ROW([1]!Таблица4[Ширина])-1),Счёт!$B127)),"")</f>
        <v/>
      </c>
      <c r="D127" t="str" cm="1">
        <f t="array" ref="D127">IFERROR(INDEX([1]!Таблица4[№заказа],SMALL(IF([1]!Таблица4[Заявка]=Счёт!$C$2,ROW([1]!Таблица4[№заказа])-1),Счёт!$B127)),"")</f>
        <v/>
      </c>
      <c r="E127" t="str" cm="1">
        <f t="array" ref="E127">IFERROR(INDEX([1]!Таблица4[Ширина],SMALL(IF([1]!Таблица4[Заявка]=Счёт!$C$2,ROW([1]!Таблица4[Ширина])-1),Счёт!$B127)),"")</f>
        <v/>
      </c>
      <c r="F127" t="str">
        <f t="array" ref="F127">IFERROR(INDEX([1]!Таблица4[Высота],SMALL(IF([1]!Таблица4[Заявка]=Счёт!$C$2,ROW([1]!Таблица4[Высота])-1),Счёт!$B127)),"")</f>
        <v/>
      </c>
      <c r="G127" t="str" cm="1">
        <f t="array" ref="G127">IFERROR(INDEX([1]!Таблица4[Кол.во.],SMALL(IF([1]!Таблица4[Заявка]=Счёт!$C$2,ROW([1]!Таблица4[Высота])-1),Счёт!$B127)),"")</f>
        <v/>
      </c>
      <c r="H127" t="str" cm="1">
        <f t="array" ref="H127">IFERROR((INDEX([1]!Таблица4[Площадь],SMALL(IF([1]!Таблица4[Заявка]=Счёт!$C$2,ROW([1]!Таблица4[Высота])-1),Счёт!$B127))*G127),"")</f>
        <v/>
      </c>
      <c r="I127" t="str" cm="1">
        <f t="array" ref="I127">IFERROR(INDEX([1]!Таблица4[Цена],SMALL(IF([1]!Таблица4[Заявка]=Счёт!$C$2,ROW([1]!Таблица4[Высота])-1),Счёт!$B127)),"")</f>
        <v/>
      </c>
      <c r="J127" t="str" cm="1">
        <f t="array" ref="J127">IFERROR(INDEX([1]!Таблица4[[Сумма ]],SMALL(IF([1]!Таблица4[Заявка]=Счёт!$C$2,ROW([1]!Таблица4[Высота])-1),Счёт!$B127)),"")</f>
        <v/>
      </c>
    </row>
    <row r="128" spans="1:10" x14ac:dyDescent="0.25">
      <c r="A128" s="10">
        <v>121</v>
      </c>
      <c r="B128" s="11" t="str">
        <f t="shared" si="1"/>
        <v/>
      </c>
      <c r="C128" t="str" cm="1">
        <f t="array" ref="C128">IFERROR("Стеклопакет -  "&amp; INDEX([1]!Таблица4[Формула],SMALL(IF([1]!Таблица4[Заявка]=Счёт!$C$2,ROW([1]!Таблица4[Ширина])-1),Счёт!$B128)),"")</f>
        <v/>
      </c>
      <c r="D128" t="str" cm="1">
        <f t="array" ref="D128">IFERROR(INDEX([1]!Таблица4[№заказа],SMALL(IF([1]!Таблица4[Заявка]=Счёт!$C$2,ROW([1]!Таблица4[№заказа])-1),Счёт!$B128)),"")</f>
        <v/>
      </c>
      <c r="E128" t="str" cm="1">
        <f t="array" ref="E128">IFERROR(INDEX([1]!Таблица4[Ширина],SMALL(IF([1]!Таблица4[Заявка]=Счёт!$C$2,ROW([1]!Таблица4[Ширина])-1),Счёт!$B128)),"")</f>
        <v/>
      </c>
      <c r="F128" t="str">
        <f t="array" ref="F128">IFERROR(INDEX([1]!Таблица4[Высота],SMALL(IF([1]!Таблица4[Заявка]=Счёт!$C$2,ROW([1]!Таблица4[Высота])-1),Счёт!$B128)),"")</f>
        <v/>
      </c>
      <c r="G128" t="str" cm="1">
        <f t="array" ref="G128">IFERROR(INDEX([1]!Таблица4[Кол.во.],SMALL(IF([1]!Таблица4[Заявка]=Счёт!$C$2,ROW([1]!Таблица4[Высота])-1),Счёт!$B128)),"")</f>
        <v/>
      </c>
      <c r="H128" t="str" cm="1">
        <f t="array" ref="H128">IFERROR((INDEX([1]!Таблица4[Площадь],SMALL(IF([1]!Таблица4[Заявка]=Счёт!$C$2,ROW([1]!Таблица4[Высота])-1),Счёт!$B128))*G128),"")</f>
        <v/>
      </c>
      <c r="I128" t="str" cm="1">
        <f t="array" ref="I128">IFERROR(INDEX([1]!Таблица4[Цена],SMALL(IF([1]!Таблица4[Заявка]=Счёт!$C$2,ROW([1]!Таблица4[Высота])-1),Счёт!$B128)),"")</f>
        <v/>
      </c>
      <c r="J128" t="str" cm="1">
        <f t="array" ref="J128">IFERROR(INDEX([1]!Таблица4[[Сумма ]],SMALL(IF([1]!Таблица4[Заявка]=Счёт!$C$2,ROW([1]!Таблица4[Высота])-1),Счёт!$B128)),"")</f>
        <v/>
      </c>
    </row>
    <row r="129" spans="1:10" x14ac:dyDescent="0.25">
      <c r="A129" s="10">
        <v>122</v>
      </c>
      <c r="B129" s="11" t="str">
        <f t="shared" si="1"/>
        <v/>
      </c>
      <c r="C129" t="str" cm="1">
        <f t="array" ref="C129">IFERROR("Стеклопакет -  "&amp; INDEX([1]!Таблица4[Формула],SMALL(IF([1]!Таблица4[Заявка]=Счёт!$C$2,ROW([1]!Таблица4[Ширина])-1),Счёт!$B129)),"")</f>
        <v/>
      </c>
      <c r="D129" t="str" cm="1">
        <f t="array" ref="D129">IFERROR(INDEX([1]!Таблица4[№заказа],SMALL(IF([1]!Таблица4[Заявка]=Счёт!$C$2,ROW([1]!Таблица4[№заказа])-1),Счёт!$B129)),"")</f>
        <v/>
      </c>
      <c r="E129" t="str" cm="1">
        <f t="array" ref="E129">IFERROR(INDEX([1]!Таблица4[Ширина],SMALL(IF([1]!Таблица4[Заявка]=Счёт!$C$2,ROW([1]!Таблица4[Ширина])-1),Счёт!$B129)),"")</f>
        <v/>
      </c>
      <c r="F129" t="str">
        <f t="array" ref="F129">IFERROR(INDEX([1]!Таблица4[Высота],SMALL(IF([1]!Таблица4[Заявка]=Счёт!$C$2,ROW([1]!Таблица4[Высота])-1),Счёт!$B129)),"")</f>
        <v/>
      </c>
      <c r="G129" t="str" cm="1">
        <f t="array" ref="G129">IFERROR(INDEX([1]!Таблица4[Кол.во.],SMALL(IF([1]!Таблица4[Заявка]=Счёт!$C$2,ROW([1]!Таблица4[Высота])-1),Счёт!$B129)),"")</f>
        <v/>
      </c>
      <c r="H129" t="str" cm="1">
        <f t="array" ref="H129">IFERROR((INDEX([1]!Таблица4[Площадь],SMALL(IF([1]!Таблица4[Заявка]=Счёт!$C$2,ROW([1]!Таблица4[Высота])-1),Счёт!$B129))*G129),"")</f>
        <v/>
      </c>
      <c r="I129" t="str" cm="1">
        <f t="array" ref="I129">IFERROR(INDEX([1]!Таблица4[Цена],SMALL(IF([1]!Таблица4[Заявка]=Счёт!$C$2,ROW([1]!Таблица4[Высота])-1),Счёт!$B129)),"")</f>
        <v/>
      </c>
      <c r="J129" t="str" cm="1">
        <f t="array" ref="J129">IFERROR(INDEX([1]!Таблица4[[Сумма ]],SMALL(IF([1]!Таблица4[Заявка]=Счёт!$C$2,ROW([1]!Таблица4[Высота])-1),Счёт!$B129)),"")</f>
        <v/>
      </c>
    </row>
    <row r="130" spans="1:10" x14ac:dyDescent="0.25">
      <c r="A130" s="10">
        <v>123</v>
      </c>
      <c r="B130" s="11" t="str">
        <f t="shared" si="1"/>
        <v/>
      </c>
      <c r="C130" t="str" cm="1">
        <f t="array" ref="C130">IFERROR("Стеклопакет -  "&amp; INDEX([1]!Таблица4[Формула],SMALL(IF([1]!Таблица4[Заявка]=Счёт!$C$2,ROW([1]!Таблица4[Ширина])-1),Счёт!$B130)),"")</f>
        <v/>
      </c>
      <c r="D130" t="str" cm="1">
        <f t="array" ref="D130">IFERROR(INDEX([1]!Таблица4[№заказа],SMALL(IF([1]!Таблица4[Заявка]=Счёт!$C$2,ROW([1]!Таблица4[№заказа])-1),Счёт!$B130)),"")</f>
        <v/>
      </c>
      <c r="E130" t="str" cm="1">
        <f t="array" ref="E130">IFERROR(INDEX([1]!Таблица4[Ширина],SMALL(IF([1]!Таблица4[Заявка]=Счёт!$C$2,ROW([1]!Таблица4[Ширина])-1),Счёт!$B130)),"")</f>
        <v/>
      </c>
      <c r="F130" t="str">
        <f t="array" ref="F130">IFERROR(INDEX([1]!Таблица4[Высота],SMALL(IF([1]!Таблица4[Заявка]=Счёт!$C$2,ROW([1]!Таблица4[Высота])-1),Счёт!$B130)),"")</f>
        <v/>
      </c>
      <c r="G130" t="str" cm="1">
        <f t="array" ref="G130">IFERROR(INDEX([1]!Таблица4[Кол.во.],SMALL(IF([1]!Таблица4[Заявка]=Счёт!$C$2,ROW([1]!Таблица4[Высота])-1),Счёт!$B130)),"")</f>
        <v/>
      </c>
      <c r="H130" t="str" cm="1">
        <f t="array" ref="H130">IFERROR((INDEX([1]!Таблица4[Площадь],SMALL(IF([1]!Таблица4[Заявка]=Счёт!$C$2,ROW([1]!Таблица4[Высота])-1),Счёт!$B130))*G130),"")</f>
        <v/>
      </c>
      <c r="I130" t="str" cm="1">
        <f t="array" ref="I130">IFERROR(INDEX([1]!Таблица4[Цена],SMALL(IF([1]!Таблица4[Заявка]=Счёт!$C$2,ROW([1]!Таблица4[Высота])-1),Счёт!$B130)),"")</f>
        <v/>
      </c>
      <c r="J130" t="str" cm="1">
        <f t="array" ref="J130">IFERROR(INDEX([1]!Таблица4[[Сумма ]],SMALL(IF([1]!Таблица4[Заявка]=Счёт!$C$2,ROW([1]!Таблица4[Высота])-1),Счёт!$B130)),"")</f>
        <v/>
      </c>
    </row>
    <row r="131" spans="1:10" x14ac:dyDescent="0.25">
      <c r="A131" s="10">
        <v>124</v>
      </c>
      <c r="B131" s="11" t="str">
        <f t="shared" si="1"/>
        <v/>
      </c>
      <c r="C131" t="str" cm="1">
        <f t="array" ref="C131">IFERROR("Стеклопакет -  "&amp; INDEX([1]!Таблица4[Формула],SMALL(IF([1]!Таблица4[Заявка]=Счёт!$C$2,ROW([1]!Таблица4[Ширина])-1),Счёт!$B131)),"")</f>
        <v/>
      </c>
      <c r="E131" t="str" cm="1">
        <f t="array" ref="E131">IFERROR(INDEX([1]!Таблица4[Ширина],SMALL(IF([1]!Таблица4[Заявка]=Счёт!$C$2,ROW([1]!Таблица4[Ширина])-1),Счёт!$B131)),"")</f>
        <v/>
      </c>
      <c r="F131" t="str">
        <f t="array" ref="F131">IFERROR(INDEX([1]!Таблица4[Высота],SMALL(IF([1]!Таблица4[Заявка]=Счёт!$C$2,ROW([1]!Таблица4[Высота])-1),Счёт!$B131)),"")</f>
        <v/>
      </c>
      <c r="G131" t="str" cm="1">
        <f t="array" ref="G131">IFERROR(INDEX([1]!Таблица4[Кол.во.],SMALL(IF([1]!Таблица4[Заявка]=Счёт!$C$2,ROW([1]!Таблица4[Высота])-1),Счёт!$B131)),"")</f>
        <v/>
      </c>
      <c r="H131" t="str" cm="1">
        <f t="array" ref="H131">IFERROR((INDEX([1]!Таблица4[Площадь],SMALL(IF([1]!Таблица4[Заявка]=Счёт!$C$2,ROW([1]!Таблица4[Высота])-1),Счёт!$B131))*G131),"")</f>
        <v/>
      </c>
      <c r="I131" t="str" cm="1">
        <f t="array" ref="I131">IFERROR(INDEX([1]!Таблица4[Цена],SMALL(IF([1]!Таблица4[Заявка]=Счёт!$C$2,ROW([1]!Таблица4[Высота])-1),Счёт!$B131)),"")</f>
        <v/>
      </c>
      <c r="J131" t="str" cm="1">
        <f t="array" ref="J131">IFERROR(INDEX([1]!Таблица4[[Сумма ]],SMALL(IF([1]!Таблица4[Заявка]=Счёт!$C$2,ROW([1]!Таблица4[Высота])-1),Счёт!$B131)),"")</f>
        <v/>
      </c>
    </row>
    <row r="132" spans="1:10" x14ac:dyDescent="0.25">
      <c r="A132" s="10">
        <v>125</v>
      </c>
      <c r="B132" s="11" t="str">
        <f t="shared" si="1"/>
        <v/>
      </c>
      <c r="C132" t="str" cm="1">
        <f t="array" ref="C132">IFERROR("Стеклопакет -  "&amp; INDEX([1]!Таблица4[Формула],SMALL(IF([1]!Таблица4[Заявка]=Счёт!$C$2,ROW([1]!Таблица4[Ширина])-1),Счёт!$B132)),"")</f>
        <v/>
      </c>
      <c r="E132" t="str" cm="1">
        <f t="array" ref="E132">IFERROR(INDEX([1]!Таблица4[Ширина],SMALL(IF([1]!Таблица4[Заявка]=Счёт!$C$2,ROW([1]!Таблица4[Ширина])-1),Счёт!$B132)),"")</f>
        <v/>
      </c>
      <c r="F132" t="str">
        <f t="array" ref="F132">IFERROR(INDEX([1]!Таблица4[Высота],SMALL(IF([1]!Таблица4[Заявка]=Счёт!$C$2,ROW([1]!Таблица4[Высота])-1),Счёт!$B132)),"")</f>
        <v/>
      </c>
      <c r="G132" t="str" cm="1">
        <f t="array" ref="G132">IFERROR(INDEX([1]!Таблица4[Кол.во.],SMALL(IF([1]!Таблица4[Заявка]=Счёт!$C$2,ROW([1]!Таблица4[Высота])-1),Счёт!$B132)),"")</f>
        <v/>
      </c>
      <c r="H132" t="str" cm="1">
        <f t="array" ref="H132">IFERROR((INDEX([1]!Таблица4[Площадь],SMALL(IF([1]!Таблица4[Заявка]=Счёт!$C$2,ROW([1]!Таблица4[Высота])-1),Счёт!$B132))*G132),"")</f>
        <v/>
      </c>
      <c r="I132" t="str" cm="1">
        <f t="array" ref="I132">IFERROR(INDEX([1]!Таблица4[Цена],SMALL(IF([1]!Таблица4[Заявка]=Счёт!$C$2,ROW([1]!Таблица4[Высота])-1),Счёт!$B132)),"")</f>
        <v/>
      </c>
      <c r="J132" t="str" cm="1">
        <f t="array" ref="J132">IFERROR(INDEX([1]!Таблица4[[Сумма ]],SMALL(IF([1]!Таблица4[Заявка]=Счёт!$C$2,ROW([1]!Таблица4[Высота])-1),Счёт!$B132)),"")</f>
        <v/>
      </c>
    </row>
    <row r="133" spans="1:10" x14ac:dyDescent="0.25">
      <c r="A133" s="10">
        <v>126</v>
      </c>
      <c r="B133" s="11" t="str">
        <f t="shared" si="1"/>
        <v/>
      </c>
      <c r="C133" t="str" cm="1">
        <f t="array" ref="C133">IFERROR("Стеклопакет -  "&amp; INDEX([1]!Таблица4[Формула],SMALL(IF([1]!Таблица4[Заявка]=Счёт!$C$2,ROW([1]!Таблица4[Ширина])-1),Счёт!$B133)),"")</f>
        <v/>
      </c>
      <c r="E133" t="str" cm="1">
        <f t="array" ref="E133">IFERROR(INDEX([1]!Таблица4[Ширина],SMALL(IF([1]!Таблица4[Заявка]=Счёт!$C$2,ROW([1]!Таблица4[Ширина])-1),Счёт!$B133)),"")</f>
        <v/>
      </c>
      <c r="F133" t="str">
        <f t="array" ref="F133">IFERROR(INDEX([1]!Таблица4[Высота],SMALL(IF([1]!Таблица4[Заявка]=Счёт!$C$2,ROW([1]!Таблица4[Высота])-1),Счёт!$B133)),"")</f>
        <v/>
      </c>
      <c r="G133" t="str" cm="1">
        <f t="array" ref="G133">IFERROR(INDEX([1]!Таблица4[Кол.во.],SMALL(IF([1]!Таблица4[Заявка]=Счёт!$C$2,ROW([1]!Таблица4[Высота])-1),Счёт!$B133)),"")</f>
        <v/>
      </c>
      <c r="H133" t="str" cm="1">
        <f t="array" ref="H133">IFERROR((INDEX([1]!Таблица4[Площадь],SMALL(IF([1]!Таблица4[Заявка]=Счёт!$C$2,ROW([1]!Таблица4[Высота])-1),Счёт!$B133))*G133),"")</f>
        <v/>
      </c>
      <c r="I133" t="str" cm="1">
        <f t="array" ref="I133">IFERROR(INDEX([1]!Таблица4[Цена],SMALL(IF([1]!Таблица4[Заявка]=Счёт!$C$2,ROW([1]!Таблица4[Высота])-1),Счёт!$B133)),"")</f>
        <v/>
      </c>
      <c r="J133" t="str" cm="1">
        <f t="array" ref="J133">IFERROR(INDEX([1]!Таблица4[[Сумма ]],SMALL(IF([1]!Таблица4[Заявка]=Счёт!$C$2,ROW([1]!Таблица4[Высота])-1),Счёт!$B133)),"")</f>
        <v/>
      </c>
    </row>
    <row r="134" spans="1:10" x14ac:dyDescent="0.25">
      <c r="A134" s="10">
        <v>127</v>
      </c>
      <c r="B134" s="11" t="str">
        <f t="shared" si="1"/>
        <v/>
      </c>
      <c r="C134" t="str" cm="1">
        <f t="array" ref="C134">IFERROR("Стеклопакет -  "&amp; INDEX([1]!Таблица4[Формула],SMALL(IF([1]!Таблица4[Заявка]=Счёт!$C$2,ROW([1]!Таблица4[Ширина])-1),Счёт!$B134)),"")</f>
        <v/>
      </c>
      <c r="E134" t="str" cm="1">
        <f t="array" ref="E134">IFERROR(INDEX([1]!Таблица4[Ширина],SMALL(IF([1]!Таблица4[Заявка]=Счёт!$C$2,ROW([1]!Таблица4[Ширина])-1),Счёт!$B134)),"")</f>
        <v/>
      </c>
      <c r="F134" t="str">
        <f t="array" ref="F134">IFERROR(INDEX([1]!Таблица4[Высота],SMALL(IF([1]!Таблица4[Заявка]=Счёт!$C$2,ROW([1]!Таблица4[Высота])-1),Счёт!$B134)),"")</f>
        <v/>
      </c>
      <c r="G134" t="str" cm="1">
        <f t="array" ref="G134">IFERROR(INDEX([1]!Таблица4[Кол.во.],SMALL(IF([1]!Таблица4[Заявка]=Счёт!$C$2,ROW([1]!Таблица4[Высота])-1),Счёт!$B134)),"")</f>
        <v/>
      </c>
      <c r="H134" t="str" cm="1">
        <f t="array" ref="H134">IFERROR((INDEX([1]!Таблица4[Площадь],SMALL(IF([1]!Таблица4[Заявка]=Счёт!$C$2,ROW([1]!Таблица4[Высота])-1),Счёт!$B134))*G134),"")</f>
        <v/>
      </c>
      <c r="I134" t="str" cm="1">
        <f t="array" ref="I134">IFERROR(INDEX([1]!Таблица4[Цена],SMALL(IF([1]!Таблица4[Заявка]=Счёт!$C$2,ROW([1]!Таблица4[Высота])-1),Счёт!$B134)),"")</f>
        <v/>
      </c>
      <c r="J134" t="str" cm="1">
        <f t="array" ref="J134">IFERROR(INDEX([1]!Таблица4[[Сумма ]],SMALL(IF([1]!Таблица4[Заявка]=Счёт!$C$2,ROW([1]!Таблица4[Высота])-1),Счёт!$B134)),"")</f>
        <v/>
      </c>
    </row>
    <row r="135" spans="1:10" x14ac:dyDescent="0.25">
      <c r="A135" s="10">
        <v>128</v>
      </c>
      <c r="B135" s="11" t="str">
        <f t="shared" si="1"/>
        <v/>
      </c>
      <c r="C135" t="str" cm="1">
        <f t="array" ref="C135">IFERROR("Стеклопакет -  "&amp; INDEX([1]!Таблица4[Формула],SMALL(IF([1]!Таблица4[Заявка]=Счёт!$C$2,ROW([1]!Таблица4[Ширина])-1),Счёт!$B135)),"")</f>
        <v/>
      </c>
      <c r="E135" t="str" cm="1">
        <f t="array" ref="E135">IFERROR(INDEX([1]!Таблица4[Ширина],SMALL(IF([1]!Таблица4[Заявка]=Счёт!$C$2,ROW([1]!Таблица4[Ширина])-1),Счёт!$B135)),"")</f>
        <v/>
      </c>
      <c r="F135" t="str">
        <f t="array" ref="F135">IFERROR(INDEX([1]!Таблица4[Высота],SMALL(IF([1]!Таблица4[Заявка]=Счёт!$C$2,ROW([1]!Таблица4[Высота])-1),Счёт!$B135)),"")</f>
        <v/>
      </c>
      <c r="G135" t="str" cm="1">
        <f t="array" ref="G135">IFERROR(INDEX([1]!Таблица4[Кол.во.],SMALL(IF([1]!Таблица4[Заявка]=Счёт!$C$2,ROW([1]!Таблица4[Высота])-1),Счёт!$B135)),"")</f>
        <v/>
      </c>
      <c r="H135" t="str" cm="1">
        <f t="array" ref="H135">IFERROR((INDEX([1]!Таблица4[Площадь],SMALL(IF([1]!Таблица4[Заявка]=Счёт!$C$2,ROW([1]!Таблица4[Высота])-1),Счёт!$B135))*G135),"")</f>
        <v/>
      </c>
      <c r="I135" t="str" cm="1">
        <f t="array" ref="I135">IFERROR(INDEX([1]!Таблица4[Цена],SMALL(IF([1]!Таблица4[Заявка]=Счёт!$C$2,ROW([1]!Таблица4[Высота])-1),Счёт!$B135)),"")</f>
        <v/>
      </c>
      <c r="J135" t="str" cm="1">
        <f t="array" ref="J135">IFERROR(INDEX([1]!Таблица4[[Сумма ]],SMALL(IF([1]!Таблица4[Заявка]=Счёт!$C$2,ROW([1]!Таблица4[Высота])-1),Счёт!$B135)),"")</f>
        <v/>
      </c>
    </row>
    <row r="136" spans="1:10" x14ac:dyDescent="0.25">
      <c r="A136" s="10">
        <v>129</v>
      </c>
      <c r="B136" s="11" t="str">
        <f t="shared" si="1"/>
        <v/>
      </c>
      <c r="C136" t="str" cm="1">
        <f t="array" ref="C136">IFERROR("Стеклопакет -  "&amp; INDEX([1]!Таблица4[Формула],SMALL(IF([1]!Таблица4[Заявка]=Счёт!$C$2,ROW([1]!Таблица4[Ширина])-1),Счёт!$B136)),"")</f>
        <v/>
      </c>
      <c r="E136" t="str" cm="1">
        <f t="array" ref="E136">IFERROR(INDEX([1]!Таблица4[Ширина],SMALL(IF([1]!Таблица4[Заявка]=Счёт!$C$2,ROW([1]!Таблица4[Ширина])-1),Счёт!$B136)),"")</f>
        <v/>
      </c>
      <c r="F136" t="str">
        <f t="array" ref="F136">IFERROR(INDEX([1]!Таблица4[Высота],SMALL(IF([1]!Таблица4[Заявка]=Счёт!$C$2,ROW([1]!Таблица4[Высота])-1),Счёт!$B136)),"")</f>
        <v/>
      </c>
      <c r="G136" t="str" cm="1">
        <f t="array" ref="G136">IFERROR(INDEX([1]!Таблица4[Кол.во.],SMALL(IF([1]!Таблица4[Заявка]=Счёт!$C$2,ROW([1]!Таблица4[Высота])-1),Счёт!$B136)),"")</f>
        <v/>
      </c>
      <c r="H136" t="str" cm="1">
        <f t="array" ref="H136">IFERROR((INDEX([1]!Таблица4[Площадь],SMALL(IF([1]!Таблица4[Заявка]=Счёт!$C$2,ROW([1]!Таблица4[Высота])-1),Счёт!$B136))*G136),"")</f>
        <v/>
      </c>
      <c r="I136" t="str" cm="1">
        <f t="array" ref="I136">IFERROR(INDEX([1]!Таблица4[Цена],SMALL(IF([1]!Таблица4[Заявка]=Счёт!$C$2,ROW([1]!Таблица4[Высота])-1),Счёт!$B136)),"")</f>
        <v/>
      </c>
      <c r="J136" t="str" cm="1">
        <f t="array" ref="J136">IFERROR(INDEX([1]!Таблица4[[Сумма ]],SMALL(IF([1]!Таблица4[Заявка]=Счёт!$C$2,ROW([1]!Таблица4[Высота])-1),Счёт!$B136)),"")</f>
        <v/>
      </c>
    </row>
    <row r="137" spans="1:10" x14ac:dyDescent="0.25">
      <c r="A137" s="10">
        <v>130</v>
      </c>
      <c r="B137" s="11" t="str">
        <f t="shared" ref="B137:B200" si="2">IF($C$4&gt;A136,A137,"")</f>
        <v/>
      </c>
      <c r="C137" t="str" cm="1">
        <f t="array" ref="C137">IFERROR("Стеклопакет -  "&amp; INDEX([1]!Таблица4[Формула],SMALL(IF([1]!Таблица4[Заявка]=Счёт!$C$2,ROW([1]!Таблица4[Ширина])-1),Счёт!$B137)),"")</f>
        <v/>
      </c>
      <c r="E137" t="str" cm="1">
        <f t="array" ref="E137">IFERROR(INDEX([1]!Таблица4[Ширина],SMALL(IF([1]!Таблица4[Заявка]=Счёт!$C$2,ROW([1]!Таблица4[Ширина])-1),Счёт!$B137)),"")</f>
        <v/>
      </c>
      <c r="F137" t="str">
        <f t="array" ref="F137">IFERROR(INDEX([1]!Таблица4[Высота],SMALL(IF([1]!Таблица4[Заявка]=Счёт!$C$2,ROW([1]!Таблица4[Высота])-1),Счёт!$B137)),"")</f>
        <v/>
      </c>
      <c r="G137" t="str" cm="1">
        <f t="array" ref="G137">IFERROR(INDEX([1]!Таблица4[Кол.во.],SMALL(IF([1]!Таблица4[Заявка]=Счёт!$C$2,ROW([1]!Таблица4[Высота])-1),Счёт!$B137)),"")</f>
        <v/>
      </c>
      <c r="H137" t="str" cm="1">
        <f t="array" ref="H137">IFERROR((INDEX([1]!Таблица4[Площадь],SMALL(IF([1]!Таблица4[Заявка]=Счёт!$C$2,ROW([1]!Таблица4[Высота])-1),Счёт!$B137))*G137),"")</f>
        <v/>
      </c>
      <c r="I137" t="str" cm="1">
        <f t="array" ref="I137">IFERROR(INDEX([1]!Таблица4[Цена],SMALL(IF([1]!Таблица4[Заявка]=Счёт!$C$2,ROW([1]!Таблица4[Высота])-1),Счёт!$B137)),"")</f>
        <v/>
      </c>
      <c r="J137" t="str" cm="1">
        <f t="array" ref="J137">IFERROR(INDEX([1]!Таблица4[[Сумма ]],SMALL(IF([1]!Таблица4[Заявка]=Счёт!$C$2,ROW([1]!Таблица4[Высота])-1),Счёт!$B137)),"")</f>
        <v/>
      </c>
    </row>
    <row r="138" spans="1:10" x14ac:dyDescent="0.25">
      <c r="A138" s="10">
        <v>131</v>
      </c>
      <c r="B138" s="11" t="str">
        <f t="shared" si="2"/>
        <v/>
      </c>
      <c r="C138" t="str" cm="1">
        <f t="array" ref="C138">IFERROR("Стеклопакет -  "&amp; INDEX([1]!Таблица4[Формула],SMALL(IF([1]!Таблица4[Заявка]=Счёт!$C$2,ROW([1]!Таблица4[Ширина])-1),Счёт!$B138)),"")</f>
        <v/>
      </c>
      <c r="E138" t="str" cm="1">
        <f t="array" ref="E138">IFERROR(INDEX([1]!Таблица4[Ширина],SMALL(IF([1]!Таблица4[Заявка]=Счёт!$C$2,ROW([1]!Таблица4[Ширина])-1),Счёт!$B138)),"")</f>
        <v/>
      </c>
      <c r="F138" t="str">
        <f t="array" ref="F138">IFERROR(INDEX([1]!Таблица4[Высота],SMALL(IF([1]!Таблица4[Заявка]=Счёт!$C$2,ROW([1]!Таблица4[Высота])-1),Счёт!$B138)),"")</f>
        <v/>
      </c>
      <c r="G138" t="str" cm="1">
        <f t="array" ref="G138">IFERROR(INDEX([1]!Таблица4[Кол.во.],SMALL(IF([1]!Таблица4[Заявка]=Счёт!$C$2,ROW([1]!Таблица4[Высота])-1),Счёт!$B138)),"")</f>
        <v/>
      </c>
      <c r="H138" t="str" cm="1">
        <f t="array" ref="H138">IFERROR((INDEX([1]!Таблица4[Площадь],SMALL(IF([1]!Таблица4[Заявка]=Счёт!$C$2,ROW([1]!Таблица4[Высота])-1),Счёт!$B138))*G138),"")</f>
        <v/>
      </c>
      <c r="I138" t="str" cm="1">
        <f t="array" ref="I138">IFERROR(INDEX([1]!Таблица4[Цена],SMALL(IF([1]!Таблица4[Заявка]=Счёт!$C$2,ROW([1]!Таблица4[Высота])-1),Счёт!$B138)),"")</f>
        <v/>
      </c>
      <c r="J138" t="str" cm="1">
        <f t="array" ref="J138">IFERROR(INDEX([1]!Таблица4[[Сумма ]],SMALL(IF([1]!Таблица4[Заявка]=Счёт!$C$2,ROW([1]!Таблица4[Высота])-1),Счёт!$B138)),"")</f>
        <v/>
      </c>
    </row>
    <row r="139" spans="1:10" x14ac:dyDescent="0.25">
      <c r="A139" s="10">
        <v>132</v>
      </c>
      <c r="B139" s="11" t="str">
        <f t="shared" si="2"/>
        <v/>
      </c>
      <c r="C139" t="str" cm="1">
        <f t="array" ref="C139">IFERROR("Стеклопакет -  "&amp; INDEX([1]!Таблица4[Формула],SMALL(IF([1]!Таблица4[Заявка]=Счёт!$C$2,ROW([1]!Таблица4[Ширина])-1),Счёт!$B139)),"")</f>
        <v/>
      </c>
      <c r="E139" t="str" cm="1">
        <f t="array" ref="E139">IFERROR(INDEX([1]!Таблица4[Ширина],SMALL(IF([1]!Таблица4[Заявка]=Счёт!$C$2,ROW([1]!Таблица4[Ширина])-1),Счёт!$B139)),"")</f>
        <v/>
      </c>
      <c r="F139" t="str">
        <f t="array" ref="F139">IFERROR(INDEX([1]!Таблица4[Высота],SMALL(IF([1]!Таблица4[Заявка]=Счёт!$C$2,ROW([1]!Таблица4[Высота])-1),Счёт!$B139)),"")</f>
        <v/>
      </c>
      <c r="G139" t="str" cm="1">
        <f t="array" ref="G139">IFERROR(INDEX([1]!Таблица4[Кол.во.],SMALL(IF([1]!Таблица4[Заявка]=Счёт!$C$2,ROW([1]!Таблица4[Высота])-1),Счёт!$B139)),"")</f>
        <v/>
      </c>
      <c r="H139" t="str" cm="1">
        <f t="array" ref="H139">IFERROR((INDEX([1]!Таблица4[Площадь],SMALL(IF([1]!Таблица4[Заявка]=Счёт!$C$2,ROW([1]!Таблица4[Высота])-1),Счёт!$B139))*G139),"")</f>
        <v/>
      </c>
      <c r="I139" t="str" cm="1">
        <f t="array" ref="I139">IFERROR(INDEX([1]!Таблица4[Цена],SMALL(IF([1]!Таблица4[Заявка]=Счёт!$C$2,ROW([1]!Таблица4[Высота])-1),Счёт!$B139)),"")</f>
        <v/>
      </c>
      <c r="J139" t="str" cm="1">
        <f t="array" ref="J139">IFERROR(INDEX([1]!Таблица4[[Сумма ]],SMALL(IF([1]!Таблица4[Заявка]=Счёт!$C$2,ROW([1]!Таблица4[Высота])-1),Счёт!$B139)),"")</f>
        <v/>
      </c>
    </row>
    <row r="140" spans="1:10" x14ac:dyDescent="0.25">
      <c r="A140" s="10">
        <v>133</v>
      </c>
      <c r="B140" s="11" t="str">
        <f t="shared" si="2"/>
        <v/>
      </c>
      <c r="C140" t="str" cm="1">
        <f t="array" ref="C140">IFERROR("Стеклопакет -  "&amp; INDEX([1]!Таблица4[Формула],SMALL(IF([1]!Таблица4[Заявка]=Счёт!$C$2,ROW([1]!Таблица4[Ширина])-1),Счёт!$B140)),"")</f>
        <v/>
      </c>
      <c r="E140" t="str" cm="1">
        <f t="array" ref="E140">IFERROR(INDEX([1]!Таблица4[Ширина],SMALL(IF([1]!Таблица4[Заявка]=Счёт!$C$2,ROW([1]!Таблица4[Ширина])-1),Счёт!$B140)),"")</f>
        <v/>
      </c>
      <c r="F140" t="str">
        <f t="array" ref="F140">IFERROR(INDEX([1]!Таблица4[Высота],SMALL(IF([1]!Таблица4[Заявка]=Счёт!$C$2,ROW([1]!Таблица4[Высота])-1),Счёт!$B140)),"")</f>
        <v/>
      </c>
      <c r="G140" t="str" cm="1">
        <f t="array" ref="G140">IFERROR(INDEX([1]!Таблица4[Кол.во.],SMALL(IF([1]!Таблица4[Заявка]=Счёт!$C$2,ROW([1]!Таблица4[Высота])-1),Счёт!$B140)),"")</f>
        <v/>
      </c>
      <c r="H140" t="str" cm="1">
        <f t="array" ref="H140">IFERROR((INDEX([1]!Таблица4[Площадь],SMALL(IF([1]!Таблица4[Заявка]=Счёт!$C$2,ROW([1]!Таблица4[Высота])-1),Счёт!$B140))*G140),"")</f>
        <v/>
      </c>
      <c r="I140" t="str" cm="1">
        <f t="array" ref="I140">IFERROR(INDEX([1]!Таблица4[Цена],SMALL(IF([1]!Таблица4[Заявка]=Счёт!$C$2,ROW([1]!Таблица4[Высота])-1),Счёт!$B140)),"")</f>
        <v/>
      </c>
      <c r="J140" t="str" cm="1">
        <f t="array" ref="J140">IFERROR(INDEX([1]!Таблица4[[Сумма ]],SMALL(IF([1]!Таблица4[Заявка]=Счёт!$C$2,ROW([1]!Таблица4[Высота])-1),Счёт!$B140)),"")</f>
        <v/>
      </c>
    </row>
    <row r="141" spans="1:10" x14ac:dyDescent="0.25">
      <c r="A141" s="10">
        <v>134</v>
      </c>
      <c r="B141" s="11" t="str">
        <f t="shared" si="2"/>
        <v/>
      </c>
      <c r="C141" t="str" cm="1">
        <f t="array" ref="C141">IFERROR("Стеклопакет -  "&amp; INDEX([1]!Таблица4[Формула],SMALL(IF([1]!Таблица4[Заявка]=Счёт!$C$2,ROW([1]!Таблица4[Ширина])-1),Счёт!$B141)),"")</f>
        <v/>
      </c>
      <c r="E141" t="str" cm="1">
        <f t="array" ref="E141">IFERROR(INDEX([1]!Таблица4[Ширина],SMALL(IF([1]!Таблица4[Заявка]=Счёт!$C$2,ROW([1]!Таблица4[Ширина])-1),Счёт!$B141)),"")</f>
        <v/>
      </c>
      <c r="F141" t="str">
        <f t="array" ref="F141">IFERROR(INDEX([1]!Таблица4[Высота],SMALL(IF([1]!Таблица4[Заявка]=Счёт!$C$2,ROW([1]!Таблица4[Высота])-1),Счёт!$B141)),"")</f>
        <v/>
      </c>
      <c r="G141" t="str" cm="1">
        <f t="array" ref="G141">IFERROR(INDEX([1]!Таблица4[Кол.во.],SMALL(IF([1]!Таблица4[Заявка]=Счёт!$C$2,ROW([1]!Таблица4[Высота])-1),Счёт!$B141)),"")</f>
        <v/>
      </c>
      <c r="H141" t="str" cm="1">
        <f t="array" ref="H141">IFERROR((INDEX([1]!Таблица4[Площадь],SMALL(IF([1]!Таблица4[Заявка]=Счёт!$C$2,ROW([1]!Таблица4[Высота])-1),Счёт!$B141))*G141),"")</f>
        <v/>
      </c>
      <c r="I141" t="str" cm="1">
        <f t="array" ref="I141">IFERROR(INDEX([1]!Таблица4[Цена],SMALL(IF([1]!Таблица4[Заявка]=Счёт!$C$2,ROW([1]!Таблица4[Высота])-1),Счёт!$B141)),"")</f>
        <v/>
      </c>
      <c r="J141" t="str" cm="1">
        <f t="array" ref="J141">IFERROR(INDEX([1]!Таблица4[[Сумма ]],SMALL(IF([1]!Таблица4[Заявка]=Счёт!$C$2,ROW([1]!Таблица4[Высота])-1),Счёт!$B141)),"")</f>
        <v/>
      </c>
    </row>
    <row r="142" spans="1:10" x14ac:dyDescent="0.25">
      <c r="A142" s="10">
        <v>135</v>
      </c>
      <c r="B142" s="11" t="str">
        <f t="shared" si="2"/>
        <v/>
      </c>
      <c r="C142" t="str" cm="1">
        <f t="array" ref="C142">IFERROR("Стеклопакет -  "&amp; INDEX([1]!Таблица4[Формула],SMALL(IF([1]!Таблица4[Заявка]=Счёт!$C$2,ROW([1]!Таблица4[Ширина])-1),Счёт!$B142)),"")</f>
        <v/>
      </c>
      <c r="E142" t="str" cm="1">
        <f t="array" ref="E142">IFERROR(INDEX([1]!Таблица4[Ширина],SMALL(IF([1]!Таблица4[Заявка]=Счёт!$C$2,ROW([1]!Таблица4[Ширина])-1),Счёт!$B142)),"")</f>
        <v/>
      </c>
      <c r="F142" t="str">
        <f t="array" ref="F142">IFERROR(INDEX([1]!Таблица4[Высота],SMALL(IF([1]!Таблица4[Заявка]=Счёт!$C$2,ROW([1]!Таблица4[Высота])-1),Счёт!$B142)),"")</f>
        <v/>
      </c>
      <c r="G142" t="str" cm="1">
        <f t="array" ref="G142">IFERROR(INDEX([1]!Таблица4[Кол.во.],SMALL(IF([1]!Таблица4[Заявка]=Счёт!$C$2,ROW([1]!Таблица4[Высота])-1),Счёт!$B142)),"")</f>
        <v/>
      </c>
      <c r="H142" t="str" cm="1">
        <f t="array" ref="H142">IFERROR((INDEX([1]!Таблица4[Площадь],SMALL(IF([1]!Таблица4[Заявка]=Счёт!$C$2,ROW([1]!Таблица4[Высота])-1),Счёт!$B142))*G142),"")</f>
        <v/>
      </c>
      <c r="I142" t="str" cm="1">
        <f t="array" ref="I142">IFERROR(INDEX([1]!Таблица4[Цена],SMALL(IF([1]!Таблица4[Заявка]=Счёт!$C$2,ROW([1]!Таблица4[Высота])-1),Счёт!$B142)),"")</f>
        <v/>
      </c>
      <c r="J142" t="str" cm="1">
        <f t="array" ref="J142">IFERROR(INDEX([1]!Таблица4[[Сумма ]],SMALL(IF([1]!Таблица4[Заявка]=Счёт!$C$2,ROW([1]!Таблица4[Высота])-1),Счёт!$B142)),"")</f>
        <v/>
      </c>
    </row>
    <row r="143" spans="1:10" x14ac:dyDescent="0.25">
      <c r="A143" s="10">
        <v>136</v>
      </c>
      <c r="B143" s="11" t="str">
        <f t="shared" si="2"/>
        <v/>
      </c>
      <c r="C143" t="str" cm="1">
        <f t="array" ref="C143">IFERROR("Стеклопакет -  "&amp; INDEX([1]!Таблица4[Формула],SMALL(IF([1]!Таблица4[Заявка]=Счёт!$C$2,ROW([1]!Таблица4[Ширина])-1),Счёт!$B143)),"")</f>
        <v/>
      </c>
      <c r="E143" t="str" cm="1">
        <f t="array" ref="E143">IFERROR(INDEX([1]!Таблица4[Ширина],SMALL(IF([1]!Таблица4[Заявка]=Счёт!$C$2,ROW([1]!Таблица4[Ширина])-1),Счёт!$B143)),"")</f>
        <v/>
      </c>
      <c r="F143" t="str">
        <f t="array" ref="F143">IFERROR(INDEX([1]!Таблица4[Высота],SMALL(IF([1]!Таблица4[Заявка]=Счёт!$C$2,ROW([1]!Таблица4[Высота])-1),Счёт!$B143)),"")</f>
        <v/>
      </c>
      <c r="G143" t="str" cm="1">
        <f t="array" ref="G143">IFERROR(INDEX([1]!Таблица4[Кол.во.],SMALL(IF([1]!Таблица4[Заявка]=Счёт!$C$2,ROW([1]!Таблица4[Высота])-1),Счёт!$B143)),"")</f>
        <v/>
      </c>
      <c r="H143" t="str" cm="1">
        <f t="array" ref="H143">IFERROR((INDEX([1]!Таблица4[Площадь],SMALL(IF([1]!Таблица4[Заявка]=Счёт!$C$2,ROW([1]!Таблица4[Высота])-1),Счёт!$B143))*G143),"")</f>
        <v/>
      </c>
      <c r="I143" t="str" cm="1">
        <f t="array" ref="I143">IFERROR(INDEX([1]!Таблица4[Цена],SMALL(IF([1]!Таблица4[Заявка]=Счёт!$C$2,ROW([1]!Таблица4[Высота])-1),Счёт!$B143)),"")</f>
        <v/>
      </c>
      <c r="J143" t="str" cm="1">
        <f t="array" ref="J143">IFERROR(INDEX([1]!Таблица4[[Сумма ]],SMALL(IF([1]!Таблица4[Заявка]=Счёт!$C$2,ROW([1]!Таблица4[Высота])-1),Счёт!$B143)),"")</f>
        <v/>
      </c>
    </row>
    <row r="144" spans="1:10" x14ac:dyDescent="0.25">
      <c r="A144" s="10">
        <v>137</v>
      </c>
      <c r="B144" s="11" t="str">
        <f t="shared" si="2"/>
        <v/>
      </c>
      <c r="C144" t="str" cm="1">
        <f t="array" ref="C144">IFERROR("Стеклопакет -  "&amp; INDEX([1]!Таблица4[Формула],SMALL(IF([1]!Таблица4[Заявка]=Счёт!$C$2,ROW([1]!Таблица4[Ширина])-1),Счёт!$B144)),"")</f>
        <v/>
      </c>
      <c r="E144" t="str" cm="1">
        <f t="array" ref="E144">IFERROR(INDEX([1]!Таблица4[Ширина],SMALL(IF([1]!Таблица4[Заявка]=Счёт!$C$2,ROW([1]!Таблица4[Ширина])-1),Счёт!$B144)),"")</f>
        <v/>
      </c>
      <c r="F144" t="str">
        <f t="array" ref="F144">IFERROR(INDEX([1]!Таблица4[Высота],SMALL(IF([1]!Таблица4[Заявка]=Счёт!$C$2,ROW([1]!Таблица4[Высота])-1),Счёт!$B144)),"")</f>
        <v/>
      </c>
      <c r="G144" t="str" cm="1">
        <f t="array" ref="G144">IFERROR(INDEX([1]!Таблица4[Кол.во.],SMALL(IF([1]!Таблица4[Заявка]=Счёт!$C$2,ROW([1]!Таблица4[Высота])-1),Счёт!$B144)),"")</f>
        <v/>
      </c>
      <c r="H144" t="str" cm="1">
        <f t="array" ref="H144">IFERROR((INDEX([1]!Таблица4[Площадь],SMALL(IF([1]!Таблица4[Заявка]=Счёт!$C$2,ROW([1]!Таблица4[Высота])-1),Счёт!$B144))*G144),"")</f>
        <v/>
      </c>
      <c r="I144" t="str" cm="1">
        <f t="array" ref="I144">IFERROR(INDEX([1]!Таблица4[Цена],SMALL(IF([1]!Таблица4[Заявка]=Счёт!$C$2,ROW([1]!Таблица4[Высота])-1),Счёт!$B144)),"")</f>
        <v/>
      </c>
      <c r="J144" t="str" cm="1">
        <f t="array" ref="J144">IFERROR(INDEX([1]!Таблица4[[Сумма ]],SMALL(IF([1]!Таблица4[Заявка]=Счёт!$C$2,ROW([1]!Таблица4[Высота])-1),Счёт!$B144)),"")</f>
        <v/>
      </c>
    </row>
    <row r="145" spans="1:10" x14ac:dyDescent="0.25">
      <c r="A145" s="6">
        <v>138</v>
      </c>
      <c r="B145" s="11" t="str">
        <f t="shared" si="2"/>
        <v/>
      </c>
      <c r="C145" t="str" cm="1">
        <f t="array" ref="C145">IFERROR("Стеклопакет -  "&amp; INDEX([1]!Таблица4[Формула],SMALL(IF([1]!Таблица4[Заявка]=Счёт!$C$2,ROW([1]!Таблица4[Ширина])-1),Счёт!$B145)),"")</f>
        <v/>
      </c>
      <c r="E145" t="str" cm="1">
        <f t="array" ref="E145">IFERROR(INDEX([1]!Таблица4[Ширина],SMALL(IF([1]!Таблица4[Заявка]=Счёт!$C$2,ROW([1]!Таблица4[Ширина])-1),Счёт!$B145)),"")</f>
        <v/>
      </c>
      <c r="F145" t="str">
        <f t="array" ref="F145">IFERROR(INDEX([1]!Таблица4[Высота],SMALL(IF([1]!Таблица4[Заявка]=Счёт!$C$2,ROW([1]!Таблица4[Высота])-1),Счёт!$B145)),"")</f>
        <v/>
      </c>
      <c r="G145" t="str" cm="1">
        <f t="array" ref="G145">IFERROR(INDEX([1]!Таблица4[Кол.во.],SMALL(IF([1]!Таблица4[Заявка]=Счёт!$C$2,ROW([1]!Таблица4[Высота])-1),Счёт!$B145)),"")</f>
        <v/>
      </c>
      <c r="H145" t="str" cm="1">
        <f t="array" ref="H145">IFERROR((INDEX([1]!Таблица4[Площадь],SMALL(IF([1]!Таблица4[Заявка]=Счёт!$C$2,ROW([1]!Таблица4[Высота])-1),Счёт!$B145))*G145),"")</f>
        <v/>
      </c>
      <c r="I145" t="str" cm="1">
        <f t="array" ref="I145">IFERROR(INDEX([1]!Таблица4[Цена],SMALL(IF([1]!Таблица4[Заявка]=Счёт!$C$2,ROW([1]!Таблица4[Высота])-1),Счёт!$B145)),"")</f>
        <v/>
      </c>
      <c r="J145" t="str" cm="1">
        <f t="array" ref="J145">IFERROR(INDEX([1]!Таблица4[[Сумма ]],SMALL(IF([1]!Таблица4[Заявка]=Счёт!$C$2,ROW([1]!Таблица4[Высота])-1),Счёт!$B145)),"")</f>
        <v/>
      </c>
    </row>
    <row r="146" spans="1:10" x14ac:dyDescent="0.25">
      <c r="A146" s="10">
        <v>139</v>
      </c>
      <c r="B146" s="11" t="str">
        <f t="shared" si="2"/>
        <v/>
      </c>
      <c r="C146" t="str" cm="1">
        <f t="array" ref="C146">IFERROR("Стеклопакет -  "&amp; INDEX([1]!Таблица4[Формула],SMALL(IF([1]!Таблица4[Заявка]=Счёт!$C$2,ROW([1]!Таблица4[Ширина])-1),Счёт!$B146)),"")</f>
        <v/>
      </c>
      <c r="E146" t="str" cm="1">
        <f t="array" ref="E146">IFERROR(INDEX([1]!Таблица4[Ширина],SMALL(IF([1]!Таблица4[Заявка]=Счёт!$C$2,ROW([1]!Таблица4[Ширина])-1),Счёт!$B146)),"")</f>
        <v/>
      </c>
      <c r="F146" t="str">
        <f t="array" ref="F146">IFERROR(INDEX([1]!Таблица4[Высота],SMALL(IF([1]!Таблица4[Заявка]=Счёт!$C$2,ROW([1]!Таблица4[Высота])-1),Счёт!$B146)),"")</f>
        <v/>
      </c>
      <c r="G146" t="str" cm="1">
        <f t="array" ref="G146">IFERROR(INDEX([1]!Таблица4[Кол.во.],SMALL(IF([1]!Таблица4[Заявка]=Счёт!$C$2,ROW([1]!Таблица4[Высота])-1),Счёт!$B146)),"")</f>
        <v/>
      </c>
      <c r="H146" t="str" cm="1">
        <f t="array" ref="H146">IFERROR((INDEX([1]!Таблица4[Площадь],SMALL(IF([1]!Таблица4[Заявка]=Счёт!$C$2,ROW([1]!Таблица4[Высота])-1),Счёт!$B146))*G146),"")</f>
        <v/>
      </c>
      <c r="I146" t="str" cm="1">
        <f t="array" ref="I146">IFERROR(INDEX([1]!Таблица4[Цена],SMALL(IF([1]!Таблица4[Заявка]=Счёт!$C$2,ROW([1]!Таблица4[Высота])-1),Счёт!$B146)),"")</f>
        <v/>
      </c>
      <c r="J146" t="str" cm="1">
        <f t="array" ref="J146">IFERROR(INDEX([1]!Таблица4[[Сумма ]],SMALL(IF([1]!Таблица4[Заявка]=Счёт!$C$2,ROW([1]!Таблица4[Высота])-1),Счёт!$B146)),"")</f>
        <v/>
      </c>
    </row>
    <row r="147" spans="1:10" x14ac:dyDescent="0.25">
      <c r="A147" s="10">
        <v>140</v>
      </c>
      <c r="B147" s="11" t="str">
        <f t="shared" si="2"/>
        <v/>
      </c>
      <c r="C147" t="str" cm="1">
        <f t="array" ref="C147">IFERROR("Стеклопакет -  "&amp; INDEX([1]!Таблица4[Формула],SMALL(IF([1]!Таблица4[Заявка]=Счёт!$C$2,ROW([1]!Таблица4[Ширина])-1),Счёт!$B147)),"")</f>
        <v/>
      </c>
      <c r="E147" t="str" cm="1">
        <f t="array" ref="E147">IFERROR(INDEX([1]!Таблица4[Ширина],SMALL(IF([1]!Таблица4[Заявка]=Счёт!$C$2,ROW([1]!Таблица4[Ширина])-1),Счёт!$B147)),"")</f>
        <v/>
      </c>
      <c r="F147" t="str">
        <f t="array" ref="F147">IFERROR(INDEX([1]!Таблица4[Высота],SMALL(IF([1]!Таблица4[Заявка]=Счёт!$C$2,ROW([1]!Таблица4[Высота])-1),Счёт!$B147)),"")</f>
        <v/>
      </c>
      <c r="G147" t="str" cm="1">
        <f t="array" ref="G147">IFERROR(INDEX([1]!Таблица4[Кол.во.],SMALL(IF([1]!Таблица4[Заявка]=Счёт!$C$2,ROW([1]!Таблица4[Высота])-1),Счёт!$B147)),"")</f>
        <v/>
      </c>
      <c r="H147" t="str" cm="1">
        <f t="array" ref="H147">IFERROR((INDEX([1]!Таблица4[Площадь],SMALL(IF([1]!Таблица4[Заявка]=Счёт!$C$2,ROW([1]!Таблица4[Высота])-1),Счёт!$B147))*G147),"")</f>
        <v/>
      </c>
      <c r="I147" t="str" cm="1">
        <f t="array" ref="I147">IFERROR(INDEX([1]!Таблица4[Цена],SMALL(IF([1]!Таблица4[Заявка]=Счёт!$C$2,ROW([1]!Таблица4[Высота])-1),Счёт!$B147)),"")</f>
        <v/>
      </c>
      <c r="J147" t="str" cm="1">
        <f t="array" ref="J147">IFERROR(INDEX([1]!Таблица4[[Сумма ]],SMALL(IF([1]!Таблица4[Заявка]=Счёт!$C$2,ROW([1]!Таблица4[Высота])-1),Счёт!$B147)),"")</f>
        <v/>
      </c>
    </row>
    <row r="148" spans="1:10" x14ac:dyDescent="0.25">
      <c r="A148" s="10">
        <v>141</v>
      </c>
      <c r="B148" s="11" t="str">
        <f t="shared" si="2"/>
        <v/>
      </c>
      <c r="C148" t="str" cm="1">
        <f t="array" ref="C148">IFERROR("Стеклопакет -  "&amp; INDEX([1]!Таблица4[Формула],SMALL(IF([1]!Таблица4[Заявка]=Счёт!$C$2,ROW([1]!Таблица4[Ширина])-1),Счёт!$B148)),"")</f>
        <v/>
      </c>
      <c r="E148" t="str" cm="1">
        <f t="array" ref="E148">IFERROR(INDEX([1]!Таблица4[Ширина],SMALL(IF([1]!Таблица4[Заявка]=Счёт!$C$2,ROW([1]!Таблица4[Ширина])-1),Счёт!$B148)),"")</f>
        <v/>
      </c>
      <c r="F148" t="str">
        <f t="array" ref="F148">IFERROR(INDEX([1]!Таблица4[Высота],SMALL(IF([1]!Таблица4[Заявка]=Счёт!$C$2,ROW([1]!Таблица4[Высота])-1),Счёт!$B148)),"")</f>
        <v/>
      </c>
      <c r="G148" t="str" cm="1">
        <f t="array" ref="G148">IFERROR(INDEX([1]!Таблица4[Кол.во.],SMALL(IF([1]!Таблица4[Заявка]=Счёт!$C$2,ROW([1]!Таблица4[Высота])-1),Счёт!$B148)),"")</f>
        <v/>
      </c>
      <c r="H148" t="str" cm="1">
        <f t="array" ref="H148">IFERROR((INDEX([1]!Таблица4[Площадь],SMALL(IF([1]!Таблица4[Заявка]=Счёт!$C$2,ROW([1]!Таблица4[Высота])-1),Счёт!$B148))*G148),"")</f>
        <v/>
      </c>
      <c r="I148" t="str" cm="1">
        <f t="array" ref="I148">IFERROR(INDEX([1]!Таблица4[Цена],SMALL(IF([1]!Таблица4[Заявка]=Счёт!$C$2,ROW([1]!Таблица4[Высота])-1),Счёт!$B148)),"")</f>
        <v/>
      </c>
      <c r="J148" t="str" cm="1">
        <f t="array" ref="J148">IFERROR(INDEX([1]!Таблица4[[Сумма ]],SMALL(IF([1]!Таблица4[Заявка]=Счёт!$C$2,ROW([1]!Таблица4[Высота])-1),Счёт!$B148)),"")</f>
        <v/>
      </c>
    </row>
    <row r="149" spans="1:10" x14ac:dyDescent="0.25">
      <c r="A149" s="10">
        <v>142</v>
      </c>
      <c r="B149" s="11" t="str">
        <f t="shared" si="2"/>
        <v/>
      </c>
      <c r="C149" t="str" cm="1">
        <f t="array" ref="C149">IFERROR("Стеклопакет -  "&amp; INDEX([1]!Таблица4[Формула],SMALL(IF([1]!Таблица4[Заявка]=Счёт!$C$2,ROW([1]!Таблица4[Ширина])-1),Счёт!$B149)),"")</f>
        <v/>
      </c>
      <c r="E149" t="str" cm="1">
        <f t="array" ref="E149">IFERROR(INDEX([1]!Таблица4[Ширина],SMALL(IF([1]!Таблица4[Заявка]=Счёт!$C$2,ROW([1]!Таблица4[Ширина])-1),Счёт!$B149)),"")</f>
        <v/>
      </c>
      <c r="F149" t="str">
        <f t="array" ref="F149">IFERROR(INDEX([1]!Таблица4[Высота],SMALL(IF([1]!Таблица4[Заявка]=Счёт!$C$2,ROW([1]!Таблица4[Высота])-1),Счёт!$B149)),"")</f>
        <v/>
      </c>
      <c r="G149" t="str" cm="1">
        <f t="array" ref="G149">IFERROR(INDEX([1]!Таблица4[Кол.во.],SMALL(IF([1]!Таблица4[Заявка]=Счёт!$C$2,ROW([1]!Таблица4[Высота])-1),Счёт!$B149)),"")</f>
        <v/>
      </c>
      <c r="H149" t="str" cm="1">
        <f t="array" ref="H149">IFERROR((INDEX([1]!Таблица4[Площадь],SMALL(IF([1]!Таблица4[Заявка]=Счёт!$C$2,ROW([1]!Таблица4[Высота])-1),Счёт!$B149))*G149),"")</f>
        <v/>
      </c>
      <c r="I149" t="str" cm="1">
        <f t="array" ref="I149">IFERROR(INDEX([1]!Таблица4[Цена],SMALL(IF([1]!Таблица4[Заявка]=Счёт!$C$2,ROW([1]!Таблица4[Высота])-1),Счёт!$B149)),"")</f>
        <v/>
      </c>
      <c r="J149" t="str" cm="1">
        <f t="array" ref="J149">IFERROR(INDEX([1]!Таблица4[[Сумма ]],SMALL(IF([1]!Таблица4[Заявка]=Счёт!$C$2,ROW([1]!Таблица4[Высота])-1),Счёт!$B149)),"")</f>
        <v/>
      </c>
    </row>
    <row r="150" spans="1:10" x14ac:dyDescent="0.25">
      <c r="A150" s="10">
        <v>143</v>
      </c>
      <c r="B150" s="11" t="str">
        <f t="shared" si="2"/>
        <v/>
      </c>
      <c r="C150" t="str" cm="1">
        <f t="array" ref="C150">IFERROR("Стеклопакет -  "&amp; INDEX([1]!Таблица4[Формула],SMALL(IF([1]!Таблица4[Заявка]=Счёт!$C$2,ROW([1]!Таблица4[Ширина])-1),Счёт!$B150)),"")</f>
        <v/>
      </c>
      <c r="E150" t="str" cm="1">
        <f t="array" ref="E150">IFERROR(INDEX([1]!Таблица4[Ширина],SMALL(IF([1]!Таблица4[Заявка]=Счёт!$C$2,ROW([1]!Таблица4[Ширина])-1),Счёт!$B150)),"")</f>
        <v/>
      </c>
      <c r="F150" t="str">
        <f t="array" ref="F150">IFERROR(INDEX([1]!Таблица4[Высота],SMALL(IF([1]!Таблица4[Заявка]=Счёт!$C$2,ROW([1]!Таблица4[Высота])-1),Счёт!$B150)),"")</f>
        <v/>
      </c>
      <c r="G150" t="str" cm="1">
        <f t="array" ref="G150">IFERROR(INDEX([1]!Таблица4[Кол.во.],SMALL(IF([1]!Таблица4[Заявка]=Счёт!$C$2,ROW([1]!Таблица4[Высота])-1),Счёт!$B150)),"")</f>
        <v/>
      </c>
      <c r="H150" t="str" cm="1">
        <f t="array" ref="H150">IFERROR((INDEX([1]!Таблица4[Площадь],SMALL(IF([1]!Таблица4[Заявка]=Счёт!$C$2,ROW([1]!Таблица4[Высота])-1),Счёт!$B150))*G150),"")</f>
        <v/>
      </c>
      <c r="I150" t="str" cm="1">
        <f t="array" ref="I150">IFERROR(INDEX([1]!Таблица4[Цена],SMALL(IF([1]!Таблица4[Заявка]=Счёт!$C$2,ROW([1]!Таблица4[Высота])-1),Счёт!$B150)),"")</f>
        <v/>
      </c>
      <c r="J150" t="str" cm="1">
        <f t="array" ref="J150">IFERROR(INDEX([1]!Таблица4[[Сумма ]],SMALL(IF([1]!Таблица4[Заявка]=Счёт!$C$2,ROW([1]!Таблица4[Высота])-1),Счёт!$B150)),"")</f>
        <v/>
      </c>
    </row>
    <row r="151" spans="1:10" x14ac:dyDescent="0.25">
      <c r="A151" s="10">
        <v>144</v>
      </c>
      <c r="B151" s="11" t="str">
        <f t="shared" si="2"/>
        <v/>
      </c>
      <c r="C151" t="str" cm="1">
        <f t="array" ref="C151">IFERROR("Стеклопакет -  "&amp; INDEX([1]!Таблица4[Формула],SMALL(IF([1]!Таблица4[Заявка]=Счёт!$C$2,ROW([1]!Таблица4[Ширина])-1),Счёт!$B151)),"")</f>
        <v/>
      </c>
      <c r="E151" t="str" cm="1">
        <f t="array" ref="E151">IFERROR(INDEX([1]!Таблица4[Ширина],SMALL(IF([1]!Таблица4[Заявка]=Счёт!$C$2,ROW([1]!Таблица4[Ширина])-1),Счёт!$B151)),"")</f>
        <v/>
      </c>
      <c r="F151" t="str">
        <f t="array" ref="F151">IFERROR(INDEX([1]!Таблица4[Высота],SMALL(IF([1]!Таблица4[Заявка]=Счёт!$C$2,ROW([1]!Таблица4[Высота])-1),Счёт!$B151)),"")</f>
        <v/>
      </c>
      <c r="G151" t="str" cm="1">
        <f t="array" ref="G151">IFERROR(INDEX([1]!Таблица4[Кол.во.],SMALL(IF([1]!Таблица4[Заявка]=Счёт!$C$2,ROW([1]!Таблица4[Высота])-1),Счёт!$B151)),"")</f>
        <v/>
      </c>
      <c r="H151" t="str" cm="1">
        <f t="array" ref="H151">IFERROR((INDEX([1]!Таблица4[Площадь],SMALL(IF([1]!Таблица4[Заявка]=Счёт!$C$2,ROW([1]!Таблица4[Высота])-1),Счёт!$B151))*G151),"")</f>
        <v/>
      </c>
      <c r="I151" t="str" cm="1">
        <f t="array" ref="I151">IFERROR(INDEX([1]!Таблица4[Цена],SMALL(IF([1]!Таблица4[Заявка]=Счёт!$C$2,ROW([1]!Таблица4[Высота])-1),Счёт!$B151)),"")</f>
        <v/>
      </c>
      <c r="J151" t="str" cm="1">
        <f t="array" ref="J151">IFERROR(INDEX([1]!Таблица4[[Сумма ]],SMALL(IF([1]!Таблица4[Заявка]=Счёт!$C$2,ROW([1]!Таблица4[Высота])-1),Счёт!$B151)),"")</f>
        <v/>
      </c>
    </row>
    <row r="152" spans="1:10" x14ac:dyDescent="0.25">
      <c r="A152" s="10">
        <v>145</v>
      </c>
      <c r="B152" s="11" t="str">
        <f t="shared" si="2"/>
        <v/>
      </c>
      <c r="C152" t="str" cm="1">
        <f t="array" ref="C152">IFERROR("Стеклопакет -  "&amp; INDEX([1]!Таблица4[Формула],SMALL(IF([1]!Таблица4[Заявка]=Счёт!$C$2,ROW([1]!Таблица4[Ширина])-1),Счёт!$B152)),"")</f>
        <v/>
      </c>
      <c r="E152" t="str" cm="1">
        <f t="array" ref="E152">IFERROR(INDEX([1]!Таблица4[Ширина],SMALL(IF([1]!Таблица4[Заявка]=Счёт!$C$2,ROW([1]!Таблица4[Ширина])-1),Счёт!$B152)),"")</f>
        <v/>
      </c>
      <c r="F152" t="str">
        <f t="array" ref="F152">IFERROR(INDEX([1]!Таблица4[Высота],SMALL(IF([1]!Таблица4[Заявка]=Счёт!$C$2,ROW([1]!Таблица4[Высота])-1),Счёт!$B152)),"")</f>
        <v/>
      </c>
      <c r="G152" t="str" cm="1">
        <f t="array" ref="G152">IFERROR(INDEX([1]!Таблица4[Кол.во.],SMALL(IF([1]!Таблица4[Заявка]=Счёт!$C$2,ROW([1]!Таблица4[Высота])-1),Счёт!$B152)),"")</f>
        <v/>
      </c>
      <c r="H152" t="str" cm="1">
        <f t="array" ref="H152">IFERROR((INDEX([1]!Таблица4[Площадь],SMALL(IF([1]!Таблица4[Заявка]=Счёт!$C$2,ROW([1]!Таблица4[Высота])-1),Счёт!$B152))*G152),"")</f>
        <v/>
      </c>
      <c r="I152" t="str" cm="1">
        <f t="array" ref="I152">IFERROR(INDEX([1]!Таблица4[Цена],SMALL(IF([1]!Таблица4[Заявка]=Счёт!$C$2,ROW([1]!Таблица4[Высота])-1),Счёт!$B152)),"")</f>
        <v/>
      </c>
      <c r="J152" t="str" cm="1">
        <f t="array" ref="J152">IFERROR(INDEX([1]!Таблица4[[Сумма ]],SMALL(IF([1]!Таблица4[Заявка]=Счёт!$C$2,ROW([1]!Таблица4[Высота])-1),Счёт!$B152)),"")</f>
        <v/>
      </c>
    </row>
    <row r="153" spans="1:10" x14ac:dyDescent="0.25">
      <c r="A153" s="10">
        <v>146</v>
      </c>
      <c r="B153" s="11" t="str">
        <f t="shared" si="2"/>
        <v/>
      </c>
      <c r="C153" t="str" cm="1">
        <f t="array" ref="C153">IFERROR("Стеклопакет -  "&amp; INDEX([1]!Таблица4[Формула],SMALL(IF([1]!Таблица4[Заявка]=Счёт!$C$2,ROW([1]!Таблица4[Ширина])-1),Счёт!$B153)),"")</f>
        <v/>
      </c>
      <c r="E153" t="str" cm="1">
        <f t="array" ref="E153">IFERROR(INDEX([1]!Таблица4[Ширина],SMALL(IF([1]!Таблица4[Заявка]=Счёт!$C$2,ROW([1]!Таблица4[Ширина])-1),Счёт!$B153)),"")</f>
        <v/>
      </c>
      <c r="F153" t="str">
        <f t="array" ref="F153">IFERROR(INDEX([1]!Таблица4[Высота],SMALL(IF([1]!Таблица4[Заявка]=Счёт!$C$2,ROW([1]!Таблица4[Высота])-1),Счёт!$B153)),"")</f>
        <v/>
      </c>
      <c r="G153" t="str" cm="1">
        <f t="array" ref="G153">IFERROR(INDEX([1]!Таблица4[Кол.во.],SMALL(IF([1]!Таблица4[Заявка]=Счёт!$C$2,ROW([1]!Таблица4[Высота])-1),Счёт!$B153)),"")</f>
        <v/>
      </c>
      <c r="H153" t="str" cm="1">
        <f t="array" ref="H153">IFERROR((INDEX([1]!Таблица4[Площадь],SMALL(IF([1]!Таблица4[Заявка]=Счёт!$C$2,ROW([1]!Таблица4[Высота])-1),Счёт!$B153))*G153),"")</f>
        <v/>
      </c>
      <c r="I153" t="str" cm="1">
        <f t="array" ref="I153">IFERROR(INDEX([1]!Таблица4[Цена],SMALL(IF([1]!Таблица4[Заявка]=Счёт!$C$2,ROW([1]!Таблица4[Высота])-1),Счёт!$B153)),"")</f>
        <v/>
      </c>
      <c r="J153" t="str" cm="1">
        <f t="array" ref="J153">IFERROR(INDEX([1]!Таблица4[[Сумма ]],SMALL(IF([1]!Таблица4[Заявка]=Счёт!$C$2,ROW([1]!Таблица4[Высота])-1),Счёт!$B153)),"")</f>
        <v/>
      </c>
    </row>
    <row r="154" spans="1:10" x14ac:dyDescent="0.25">
      <c r="A154" s="10">
        <v>147</v>
      </c>
      <c r="B154" s="11" t="str">
        <f t="shared" si="2"/>
        <v/>
      </c>
      <c r="C154" t="str" cm="1">
        <f t="array" ref="C154">IFERROR("Стеклопакет -  "&amp; INDEX([1]!Таблица4[Формула],SMALL(IF([1]!Таблица4[Заявка]=Счёт!$C$2,ROW([1]!Таблица4[Ширина])-1),Счёт!$B154)),"")</f>
        <v/>
      </c>
      <c r="E154" t="str" cm="1">
        <f t="array" ref="E154">IFERROR(INDEX([1]!Таблица4[Ширина],SMALL(IF([1]!Таблица4[Заявка]=Счёт!$C$2,ROW([1]!Таблица4[Ширина])-1),Счёт!$B154)),"")</f>
        <v/>
      </c>
      <c r="F154" t="str">
        <f t="array" ref="F154">IFERROR(INDEX([1]!Таблица4[Высота],SMALL(IF([1]!Таблица4[Заявка]=Счёт!$C$2,ROW([1]!Таблица4[Высота])-1),Счёт!$B154)),"")</f>
        <v/>
      </c>
      <c r="G154" t="str" cm="1">
        <f t="array" ref="G154">IFERROR(INDEX([1]!Таблица4[Кол.во.],SMALL(IF([1]!Таблица4[Заявка]=Счёт!$C$2,ROW([1]!Таблица4[Высота])-1),Счёт!$B154)),"")</f>
        <v/>
      </c>
      <c r="H154" t="str" cm="1">
        <f t="array" ref="H154">IFERROR((INDEX([1]!Таблица4[Площадь],SMALL(IF([1]!Таблица4[Заявка]=Счёт!$C$2,ROW([1]!Таблица4[Высота])-1),Счёт!$B154))*G154),"")</f>
        <v/>
      </c>
      <c r="I154" t="str" cm="1">
        <f t="array" ref="I154">IFERROR(INDEX([1]!Таблица4[Цена],SMALL(IF([1]!Таблица4[Заявка]=Счёт!$C$2,ROW([1]!Таблица4[Высота])-1),Счёт!$B154)),"")</f>
        <v/>
      </c>
      <c r="J154" t="str" cm="1">
        <f t="array" ref="J154">IFERROR(INDEX([1]!Таблица4[[Сумма ]],SMALL(IF([1]!Таблица4[Заявка]=Счёт!$C$2,ROW([1]!Таблица4[Высота])-1),Счёт!$B154)),"")</f>
        <v/>
      </c>
    </row>
    <row r="155" spans="1:10" x14ac:dyDescent="0.25">
      <c r="A155" s="10">
        <v>148</v>
      </c>
      <c r="B155" s="11" t="str">
        <f t="shared" si="2"/>
        <v/>
      </c>
      <c r="C155" t="str" cm="1">
        <f t="array" ref="C155">IFERROR("Стеклопакет -  "&amp; INDEX([1]!Таблица4[Формула],SMALL(IF([1]!Таблица4[Заявка]=Счёт!$C$2,ROW([1]!Таблица4[Ширина])-1),Счёт!$B155)),"")</f>
        <v/>
      </c>
      <c r="E155" t="str" cm="1">
        <f t="array" ref="E155">IFERROR(INDEX([1]!Таблица4[Ширина],SMALL(IF([1]!Таблица4[Заявка]=Счёт!$C$2,ROW([1]!Таблица4[Ширина])-1),Счёт!$B155)),"")</f>
        <v/>
      </c>
      <c r="F155" t="str">
        <f t="array" ref="F155">IFERROR(INDEX([1]!Таблица4[Высота],SMALL(IF([1]!Таблица4[Заявка]=Счёт!$C$2,ROW([1]!Таблица4[Высота])-1),Счёт!$B155)),"")</f>
        <v/>
      </c>
      <c r="G155" t="str" cm="1">
        <f t="array" ref="G155">IFERROR(INDEX([1]!Таблица4[Кол.во.],SMALL(IF([1]!Таблица4[Заявка]=Счёт!$C$2,ROW([1]!Таблица4[Высота])-1),Счёт!$B155)),"")</f>
        <v/>
      </c>
      <c r="H155" t="str" cm="1">
        <f t="array" ref="H155">IFERROR((INDEX([1]!Таблица4[Площадь],SMALL(IF([1]!Таблица4[Заявка]=Счёт!$C$2,ROW([1]!Таблица4[Высота])-1),Счёт!$B155))*G155),"")</f>
        <v/>
      </c>
      <c r="I155" t="str" cm="1">
        <f t="array" ref="I155">IFERROR(INDEX([1]!Таблица4[Цена],SMALL(IF([1]!Таблица4[Заявка]=Счёт!$C$2,ROW([1]!Таблица4[Высота])-1),Счёт!$B155)),"")</f>
        <v/>
      </c>
      <c r="J155" t="str" cm="1">
        <f t="array" ref="J155">IFERROR(INDEX([1]!Таблица4[[Сумма ]],SMALL(IF([1]!Таблица4[Заявка]=Счёт!$C$2,ROW([1]!Таблица4[Высота])-1),Счёт!$B155)),"")</f>
        <v/>
      </c>
    </row>
    <row r="156" spans="1:10" x14ac:dyDescent="0.25">
      <c r="A156" s="10">
        <v>149</v>
      </c>
      <c r="B156" s="11" t="str">
        <f t="shared" si="2"/>
        <v/>
      </c>
      <c r="C156" t="str" cm="1">
        <f t="array" ref="C156">IFERROR("Стеклопакет -  "&amp; INDEX([1]!Таблица4[Формула],SMALL(IF([1]!Таблица4[Заявка]=Счёт!$C$2,ROW([1]!Таблица4[Ширина])-1),Счёт!$B156)),"")</f>
        <v/>
      </c>
      <c r="E156" t="str" cm="1">
        <f t="array" ref="E156">IFERROR(INDEX([1]!Таблица4[Ширина],SMALL(IF([1]!Таблица4[Заявка]=Счёт!$C$2,ROW([1]!Таблица4[Ширина])-1),Счёт!$B156)),"")</f>
        <v/>
      </c>
      <c r="F156" t="str">
        <f t="array" ref="F156">IFERROR(INDEX([1]!Таблица4[Высота],SMALL(IF([1]!Таблица4[Заявка]=Счёт!$C$2,ROW([1]!Таблица4[Высота])-1),Счёт!$B156)),"")</f>
        <v/>
      </c>
      <c r="G156" t="str" cm="1">
        <f t="array" ref="G156">IFERROR(INDEX([1]!Таблица4[Кол.во.],SMALL(IF([1]!Таблица4[Заявка]=Счёт!$C$2,ROW([1]!Таблица4[Высота])-1),Счёт!$B156)),"")</f>
        <v/>
      </c>
      <c r="H156" t="str" cm="1">
        <f t="array" ref="H156">IFERROR((INDEX([1]!Таблица4[Площадь],SMALL(IF([1]!Таблица4[Заявка]=Счёт!$C$2,ROW([1]!Таблица4[Высота])-1),Счёт!$B156))*G156),"")</f>
        <v/>
      </c>
      <c r="I156" t="str" cm="1">
        <f t="array" ref="I156">IFERROR(INDEX([1]!Таблица4[Цена],SMALL(IF([1]!Таблица4[Заявка]=Счёт!$C$2,ROW([1]!Таблица4[Высота])-1),Счёт!$B156)),"")</f>
        <v/>
      </c>
      <c r="J156" t="str" cm="1">
        <f t="array" ref="J156">IFERROR(INDEX([1]!Таблица4[[Сумма ]],SMALL(IF([1]!Таблица4[Заявка]=Счёт!$C$2,ROW([1]!Таблица4[Высота])-1),Счёт!$B156)),"")</f>
        <v/>
      </c>
    </row>
    <row r="157" spans="1:10" x14ac:dyDescent="0.25">
      <c r="A157" s="10">
        <v>150</v>
      </c>
      <c r="B157" s="11" t="str">
        <f t="shared" si="2"/>
        <v/>
      </c>
      <c r="C157" t="str" cm="1">
        <f t="array" ref="C157">IFERROR("Стеклопакет -  "&amp; INDEX([1]!Таблица4[Формула],SMALL(IF([1]!Таблица4[Заявка]=Счёт!$C$2,ROW([1]!Таблица4[Ширина])-1),Счёт!$B157)),"")</f>
        <v/>
      </c>
      <c r="E157" t="str" cm="1">
        <f t="array" ref="E157">IFERROR(INDEX([1]!Таблица4[Ширина],SMALL(IF([1]!Таблица4[Заявка]=Счёт!$C$2,ROW([1]!Таблица4[Ширина])-1),Счёт!$B157)),"")</f>
        <v/>
      </c>
      <c r="F157" t="str">
        <f t="array" ref="F157">IFERROR(INDEX([1]!Таблица4[Высота],SMALL(IF([1]!Таблица4[Заявка]=Счёт!$C$2,ROW([1]!Таблица4[Высота])-1),Счёт!$B157)),"")</f>
        <v/>
      </c>
      <c r="G157" t="str" cm="1">
        <f t="array" ref="G157">IFERROR(INDEX([1]!Таблица4[Кол.во.],SMALL(IF([1]!Таблица4[Заявка]=Счёт!$C$2,ROW([1]!Таблица4[Высота])-1),Счёт!$B157)),"")</f>
        <v/>
      </c>
      <c r="H157" t="str" cm="1">
        <f t="array" ref="H157">IFERROR((INDEX([1]!Таблица4[Площадь],SMALL(IF([1]!Таблица4[Заявка]=Счёт!$C$2,ROW([1]!Таблица4[Высота])-1),Счёт!$B157))*G157),"")</f>
        <v/>
      </c>
      <c r="I157" t="str" cm="1">
        <f t="array" ref="I157">IFERROR(INDEX([1]!Таблица4[Цена],SMALL(IF([1]!Таблица4[Заявка]=Счёт!$C$2,ROW([1]!Таблица4[Высота])-1),Счёт!$B157)),"")</f>
        <v/>
      </c>
      <c r="J157" t="str" cm="1">
        <f t="array" ref="J157">IFERROR(INDEX([1]!Таблица4[[Сумма ]],SMALL(IF([1]!Таблица4[Заявка]=Счёт!$C$2,ROW([1]!Таблица4[Высота])-1),Счёт!$B157)),"")</f>
        <v/>
      </c>
    </row>
    <row r="158" spans="1:10" x14ac:dyDescent="0.25">
      <c r="A158" s="10">
        <v>151</v>
      </c>
      <c r="B158" s="11" t="str">
        <f t="shared" si="2"/>
        <v/>
      </c>
      <c r="C158" t="str" cm="1">
        <f t="array" ref="C158">IFERROR("Стеклопакет -  "&amp; INDEX([1]!Таблица4[Формула],SMALL(IF([1]!Таблица4[Заявка]=Счёт!$C$2,ROW([1]!Таблица4[Ширина])-1),Счёт!$B158)),"")</f>
        <v/>
      </c>
      <c r="E158" t="str" cm="1">
        <f t="array" ref="E158">IFERROR(INDEX([1]!Таблица4[Ширина],SMALL(IF([1]!Таблица4[Заявка]=Счёт!$C$2,ROW([1]!Таблица4[Ширина])-1),Счёт!$B158)),"")</f>
        <v/>
      </c>
      <c r="F158" t="str">
        <f t="array" ref="F158">IFERROR(INDEX([1]!Таблица4[Высота],SMALL(IF([1]!Таблица4[Заявка]=Счёт!$C$2,ROW([1]!Таблица4[Высота])-1),Счёт!$B158)),"")</f>
        <v/>
      </c>
      <c r="G158" t="str" cm="1">
        <f t="array" ref="G158">IFERROR(INDEX([1]!Таблица4[Кол.во.],SMALL(IF([1]!Таблица4[Заявка]=Счёт!$C$2,ROW([1]!Таблица4[Высота])-1),Счёт!$B158)),"")</f>
        <v/>
      </c>
      <c r="H158" t="str" cm="1">
        <f t="array" ref="H158">IFERROR((INDEX([1]!Таблица4[Площадь],SMALL(IF([1]!Таблица4[Заявка]=Счёт!$C$2,ROW([1]!Таблица4[Высота])-1),Счёт!$B158))*G158),"")</f>
        <v/>
      </c>
      <c r="I158" t="str" cm="1">
        <f t="array" ref="I158">IFERROR(INDEX([1]!Таблица4[Цена],SMALL(IF([1]!Таблица4[Заявка]=Счёт!$C$2,ROW([1]!Таблица4[Высота])-1),Счёт!$B158)),"")</f>
        <v/>
      </c>
      <c r="J158" t="str" cm="1">
        <f t="array" ref="J158">IFERROR(INDEX([1]!Таблица4[[Сумма ]],SMALL(IF([1]!Таблица4[Заявка]=Счёт!$C$2,ROW([1]!Таблица4[Высота])-1),Счёт!$B158)),"")</f>
        <v/>
      </c>
    </row>
    <row r="159" spans="1:10" x14ac:dyDescent="0.25">
      <c r="A159" s="10">
        <v>152</v>
      </c>
      <c r="B159" s="11" t="str">
        <f t="shared" si="2"/>
        <v/>
      </c>
      <c r="C159" t="str" cm="1">
        <f t="array" ref="C159">IFERROR("Стеклопакет -  "&amp; INDEX([1]!Таблица4[Формула],SMALL(IF([1]!Таблица4[Заявка]=Счёт!$C$2,ROW([1]!Таблица4[Ширина])-1),Счёт!$B159)),"")</f>
        <v/>
      </c>
      <c r="E159" t="str" cm="1">
        <f t="array" ref="E159">IFERROR(INDEX([1]!Таблица4[Ширина],SMALL(IF([1]!Таблица4[Заявка]=Счёт!$C$2,ROW([1]!Таблица4[Ширина])-1),Счёт!$B159)),"")</f>
        <v/>
      </c>
      <c r="F159" t="str">
        <f t="array" ref="F159">IFERROR(INDEX([1]!Таблица4[Высота],SMALL(IF([1]!Таблица4[Заявка]=Счёт!$C$2,ROW([1]!Таблица4[Высота])-1),Счёт!$B159)),"")</f>
        <v/>
      </c>
      <c r="G159" t="str" cm="1">
        <f t="array" ref="G159">IFERROR(INDEX([1]!Таблица4[Кол.во.],SMALL(IF([1]!Таблица4[Заявка]=Счёт!$C$2,ROW([1]!Таблица4[Высота])-1),Счёт!$B159)),"")</f>
        <v/>
      </c>
      <c r="H159" t="str" cm="1">
        <f t="array" ref="H159">IFERROR((INDEX([1]!Таблица4[Площадь],SMALL(IF([1]!Таблица4[Заявка]=Счёт!$C$2,ROW([1]!Таблица4[Высота])-1),Счёт!$B159))*G159),"")</f>
        <v/>
      </c>
      <c r="I159" t="str" cm="1">
        <f t="array" ref="I159">IFERROR(INDEX([1]!Таблица4[Цена],SMALL(IF([1]!Таблица4[Заявка]=Счёт!$C$2,ROW([1]!Таблица4[Высота])-1),Счёт!$B159)),"")</f>
        <v/>
      </c>
      <c r="J159" t="str" cm="1">
        <f t="array" ref="J159">IFERROR(INDEX([1]!Таблица4[[Сумма ]],SMALL(IF([1]!Таблица4[Заявка]=Счёт!$C$2,ROW([1]!Таблица4[Высота])-1),Счёт!$B159)),"")</f>
        <v/>
      </c>
    </row>
    <row r="160" spans="1:10" x14ac:dyDescent="0.25">
      <c r="A160" s="10">
        <v>153</v>
      </c>
      <c r="B160" s="11" t="str">
        <f t="shared" si="2"/>
        <v/>
      </c>
      <c r="C160" t="str" cm="1">
        <f t="array" ref="C160">IFERROR("Стеклопакет -  "&amp; INDEX([1]!Таблица4[Формула],SMALL(IF([1]!Таблица4[Заявка]=Счёт!$C$2,ROW([1]!Таблица4[Ширина])-1),Счёт!$B160)),"")</f>
        <v/>
      </c>
      <c r="E160" t="str" cm="1">
        <f t="array" ref="E160">IFERROR(INDEX([1]!Таблица4[Ширина],SMALL(IF([1]!Таблица4[Заявка]=Счёт!$C$2,ROW([1]!Таблица4[Ширина])-1),Счёт!$B160)),"")</f>
        <v/>
      </c>
      <c r="F160" t="str">
        <f t="array" ref="F160">IFERROR(INDEX([1]!Таблица4[Высота],SMALL(IF([1]!Таблица4[Заявка]=Счёт!$C$2,ROW([1]!Таблица4[Высота])-1),Счёт!$B160)),"")</f>
        <v/>
      </c>
      <c r="G160" t="str" cm="1">
        <f t="array" ref="G160">IFERROR(INDEX([1]!Таблица4[Кол.во.],SMALL(IF([1]!Таблица4[Заявка]=Счёт!$C$2,ROW([1]!Таблица4[Высота])-1),Счёт!$B160)),"")</f>
        <v/>
      </c>
      <c r="H160" t="str" cm="1">
        <f t="array" ref="H160">IFERROR((INDEX([1]!Таблица4[Площадь],SMALL(IF([1]!Таблица4[Заявка]=Счёт!$C$2,ROW([1]!Таблица4[Высота])-1),Счёт!$B160))*G160),"")</f>
        <v/>
      </c>
      <c r="I160" t="str" cm="1">
        <f t="array" ref="I160">IFERROR(INDEX([1]!Таблица4[Цена],SMALL(IF([1]!Таблица4[Заявка]=Счёт!$C$2,ROW([1]!Таблица4[Высота])-1),Счёт!$B160)),"")</f>
        <v/>
      </c>
      <c r="J160" t="str" cm="1">
        <f t="array" ref="J160">IFERROR(INDEX([1]!Таблица4[[Сумма ]],SMALL(IF([1]!Таблица4[Заявка]=Счёт!$C$2,ROW([1]!Таблица4[Высота])-1),Счёт!$B160)),"")</f>
        <v/>
      </c>
    </row>
    <row r="161" spans="1:10" x14ac:dyDescent="0.25">
      <c r="A161" s="10">
        <v>154</v>
      </c>
      <c r="B161" s="11" t="str">
        <f t="shared" si="2"/>
        <v/>
      </c>
      <c r="C161" t="str" cm="1">
        <f t="array" ref="C161">IFERROR("Стеклопакет -  "&amp; INDEX([1]!Таблица4[Формула],SMALL(IF([1]!Таблица4[Заявка]=Счёт!$C$2,ROW([1]!Таблица4[Ширина])-1),Счёт!$B161)),"")</f>
        <v/>
      </c>
      <c r="E161" t="str" cm="1">
        <f t="array" ref="E161">IFERROR(INDEX([1]!Таблица4[Ширина],SMALL(IF([1]!Таблица4[Заявка]=Счёт!$C$2,ROW([1]!Таблица4[Ширина])-1),Счёт!$B161)),"")</f>
        <v/>
      </c>
      <c r="F161" t="str">
        <f t="array" ref="F161">IFERROR(INDEX([1]!Таблица4[Высота],SMALL(IF([1]!Таблица4[Заявка]=Счёт!$C$2,ROW([1]!Таблица4[Высота])-1),Счёт!$B161)),"")</f>
        <v/>
      </c>
      <c r="G161" t="str" cm="1">
        <f t="array" ref="G161">IFERROR(INDEX([1]!Таблица4[Кол.во.],SMALL(IF([1]!Таблица4[Заявка]=Счёт!$C$2,ROW([1]!Таблица4[Высота])-1),Счёт!$B161)),"")</f>
        <v/>
      </c>
      <c r="H161" t="str" cm="1">
        <f t="array" ref="H161">IFERROR((INDEX([1]!Таблица4[Площадь],SMALL(IF([1]!Таблица4[Заявка]=Счёт!$C$2,ROW([1]!Таблица4[Высота])-1),Счёт!$B161))*G161),"")</f>
        <v/>
      </c>
      <c r="I161" t="str" cm="1">
        <f t="array" ref="I161">IFERROR(INDEX([1]!Таблица4[Цена],SMALL(IF([1]!Таблица4[Заявка]=Счёт!$C$2,ROW([1]!Таблица4[Высота])-1),Счёт!$B161)),"")</f>
        <v/>
      </c>
      <c r="J161" t="str" cm="1">
        <f t="array" ref="J161">IFERROR(INDEX([1]!Таблица4[[Сумма ]],SMALL(IF([1]!Таблица4[Заявка]=Счёт!$C$2,ROW([1]!Таблица4[Высота])-1),Счёт!$B161)),"")</f>
        <v/>
      </c>
    </row>
    <row r="162" spans="1:10" x14ac:dyDescent="0.25">
      <c r="A162" s="10">
        <v>155</v>
      </c>
      <c r="B162" s="11" t="str">
        <f t="shared" si="2"/>
        <v/>
      </c>
      <c r="C162" t="str" cm="1">
        <f t="array" ref="C162">IFERROR("Стеклопакет -  "&amp; INDEX([1]!Таблица4[Формула],SMALL(IF([1]!Таблица4[Заявка]=Счёт!$C$2,ROW([1]!Таблица4[Ширина])-1),Счёт!$B162)),"")</f>
        <v/>
      </c>
      <c r="E162" t="str" cm="1">
        <f t="array" ref="E162">IFERROR(INDEX([1]!Таблица4[Ширина],SMALL(IF([1]!Таблица4[Заявка]=Счёт!$C$2,ROW([1]!Таблица4[Ширина])-1),Счёт!$B162)),"")</f>
        <v/>
      </c>
      <c r="F162" t="str">
        <f t="array" ref="F162">IFERROR(INDEX([1]!Таблица4[Высота],SMALL(IF([1]!Таблица4[Заявка]=Счёт!$C$2,ROW([1]!Таблица4[Высота])-1),Счёт!$B162)),"")</f>
        <v/>
      </c>
      <c r="G162" t="str" cm="1">
        <f t="array" ref="G162">IFERROR(INDEX([1]!Таблица4[Кол.во.],SMALL(IF([1]!Таблица4[Заявка]=Счёт!$C$2,ROW([1]!Таблица4[Высота])-1),Счёт!$B162)),"")</f>
        <v/>
      </c>
      <c r="H162" t="str" cm="1">
        <f t="array" ref="H162">IFERROR((INDEX([1]!Таблица4[Площадь],SMALL(IF([1]!Таблица4[Заявка]=Счёт!$C$2,ROW([1]!Таблица4[Высота])-1),Счёт!$B162))*G162),"")</f>
        <v/>
      </c>
      <c r="I162" t="str" cm="1">
        <f t="array" ref="I162">IFERROR(INDEX([1]!Таблица4[Цена],SMALL(IF([1]!Таблица4[Заявка]=Счёт!$C$2,ROW([1]!Таблица4[Высота])-1),Счёт!$B162)),"")</f>
        <v/>
      </c>
      <c r="J162" t="str" cm="1">
        <f t="array" ref="J162">IFERROR(INDEX([1]!Таблица4[[Сумма ]],SMALL(IF([1]!Таблица4[Заявка]=Счёт!$C$2,ROW([1]!Таблица4[Высота])-1),Счёт!$B162)),"")</f>
        <v/>
      </c>
    </row>
    <row r="163" spans="1:10" x14ac:dyDescent="0.25">
      <c r="A163" s="10">
        <v>156</v>
      </c>
      <c r="B163" s="11" t="str">
        <f t="shared" si="2"/>
        <v/>
      </c>
      <c r="C163" t="str" cm="1">
        <f t="array" ref="C163">IFERROR("Стеклопакет -  "&amp; INDEX([1]!Таблица4[Формула],SMALL(IF([1]!Таблица4[Заявка]=Счёт!$C$2,ROW([1]!Таблица4[Ширина])-1),Счёт!$B163)),"")</f>
        <v/>
      </c>
      <c r="E163" t="str" cm="1">
        <f t="array" ref="E163">IFERROR(INDEX([1]!Таблица4[Ширина],SMALL(IF([1]!Таблица4[Заявка]=Счёт!$C$2,ROW([1]!Таблица4[Ширина])-1),Счёт!$B163)),"")</f>
        <v/>
      </c>
      <c r="F163" t="str">
        <f t="array" ref="F163">IFERROR(INDEX([1]!Таблица4[Высота],SMALL(IF([1]!Таблица4[Заявка]=Счёт!$C$2,ROW([1]!Таблица4[Высота])-1),Счёт!$B163)),"")</f>
        <v/>
      </c>
      <c r="G163" t="str" cm="1">
        <f t="array" ref="G163">IFERROR(INDEX([1]!Таблица4[Кол.во.],SMALL(IF([1]!Таблица4[Заявка]=Счёт!$C$2,ROW([1]!Таблица4[Высота])-1),Счёт!$B163)),"")</f>
        <v/>
      </c>
      <c r="H163" t="str" cm="1">
        <f t="array" ref="H163">IFERROR((INDEX([1]!Таблица4[Площадь],SMALL(IF([1]!Таблица4[Заявка]=Счёт!$C$2,ROW([1]!Таблица4[Высота])-1),Счёт!$B163))*G163),"")</f>
        <v/>
      </c>
      <c r="I163" t="str" cm="1">
        <f t="array" ref="I163">IFERROR(INDEX([1]!Таблица4[Цена],SMALL(IF([1]!Таблица4[Заявка]=Счёт!$C$2,ROW([1]!Таблица4[Высота])-1),Счёт!$B163)),"")</f>
        <v/>
      </c>
      <c r="J163" t="str" cm="1">
        <f t="array" ref="J163">IFERROR(INDEX([1]!Таблица4[[Сумма ]],SMALL(IF([1]!Таблица4[Заявка]=Счёт!$C$2,ROW([1]!Таблица4[Высота])-1),Счёт!$B163)),"")</f>
        <v/>
      </c>
    </row>
    <row r="164" spans="1:10" x14ac:dyDescent="0.25">
      <c r="A164" s="10">
        <v>157</v>
      </c>
      <c r="B164" s="11" t="str">
        <f t="shared" si="2"/>
        <v/>
      </c>
      <c r="C164" t="str" cm="1">
        <f t="array" ref="C164">IFERROR("Стеклопакет -  "&amp; INDEX([1]!Таблица4[Формула],SMALL(IF([1]!Таблица4[Заявка]=Счёт!$C$2,ROW([1]!Таблица4[Ширина])-1),Счёт!$B164)),"")</f>
        <v/>
      </c>
      <c r="E164" t="str" cm="1">
        <f t="array" ref="E164">IFERROR(INDEX([1]!Таблица4[Ширина],SMALL(IF([1]!Таблица4[Заявка]=Счёт!$C$2,ROW([1]!Таблица4[Ширина])-1),Счёт!$B164)),"")</f>
        <v/>
      </c>
      <c r="F164" t="str">
        <f t="array" ref="F164">IFERROR(INDEX([1]!Таблица4[Высота],SMALL(IF([1]!Таблица4[Заявка]=Счёт!$C$2,ROW([1]!Таблица4[Высота])-1),Счёт!$B164)),"")</f>
        <v/>
      </c>
      <c r="G164" t="str" cm="1">
        <f t="array" ref="G164">IFERROR(INDEX([1]!Таблица4[Кол.во.],SMALL(IF([1]!Таблица4[Заявка]=Счёт!$C$2,ROW([1]!Таблица4[Высота])-1),Счёт!$B164)),"")</f>
        <v/>
      </c>
      <c r="H164" t="str" cm="1">
        <f t="array" ref="H164">IFERROR((INDEX([1]!Таблица4[Площадь],SMALL(IF([1]!Таблица4[Заявка]=Счёт!$C$2,ROW([1]!Таблица4[Высота])-1),Счёт!$B164))*G164),"")</f>
        <v/>
      </c>
      <c r="I164" t="str" cm="1">
        <f t="array" ref="I164">IFERROR(INDEX([1]!Таблица4[Цена],SMALL(IF([1]!Таблица4[Заявка]=Счёт!$C$2,ROW([1]!Таблица4[Высота])-1),Счёт!$B164)),"")</f>
        <v/>
      </c>
      <c r="J164" t="str" cm="1">
        <f t="array" ref="J164">IFERROR(INDEX([1]!Таблица4[[Сумма ]],SMALL(IF([1]!Таблица4[Заявка]=Счёт!$C$2,ROW([1]!Таблица4[Высота])-1),Счёт!$B164)),"")</f>
        <v/>
      </c>
    </row>
    <row r="165" spans="1:10" x14ac:dyDescent="0.25">
      <c r="A165" s="10">
        <v>158</v>
      </c>
      <c r="B165" s="11" t="str">
        <f t="shared" si="2"/>
        <v/>
      </c>
      <c r="C165" t="str" cm="1">
        <f t="array" ref="C165">IFERROR("Стеклопакет -  "&amp; INDEX([1]!Таблица4[Формула],SMALL(IF([1]!Таблица4[Заявка]=Счёт!$C$2,ROW([1]!Таблица4[Ширина])-1),Счёт!$B165)),"")</f>
        <v/>
      </c>
      <c r="E165" t="str" cm="1">
        <f t="array" ref="E165">IFERROR(INDEX([1]!Таблица4[Ширина],SMALL(IF([1]!Таблица4[Заявка]=Счёт!$C$2,ROW([1]!Таблица4[Ширина])-1),Счёт!$B165)),"")</f>
        <v/>
      </c>
      <c r="F165" t="str">
        <f t="array" ref="F165">IFERROR(INDEX([1]!Таблица4[Высота],SMALL(IF([1]!Таблица4[Заявка]=Счёт!$C$2,ROW([1]!Таблица4[Высота])-1),Счёт!$B165)),"")</f>
        <v/>
      </c>
      <c r="G165" t="str" cm="1">
        <f t="array" ref="G165">IFERROR(INDEX([1]!Таблица4[Кол.во.],SMALL(IF([1]!Таблица4[Заявка]=Счёт!$C$2,ROW([1]!Таблица4[Высота])-1),Счёт!$B165)),"")</f>
        <v/>
      </c>
      <c r="H165" t="str" cm="1">
        <f t="array" ref="H165">IFERROR((INDEX([1]!Таблица4[Площадь],SMALL(IF([1]!Таблица4[Заявка]=Счёт!$C$2,ROW([1]!Таблица4[Высота])-1),Счёт!$B165))*G165),"")</f>
        <v/>
      </c>
      <c r="I165" t="str" cm="1">
        <f t="array" ref="I165">IFERROR(INDEX([1]!Таблица4[Цена],SMALL(IF([1]!Таблица4[Заявка]=Счёт!$C$2,ROW([1]!Таблица4[Высота])-1),Счёт!$B165)),"")</f>
        <v/>
      </c>
      <c r="J165" t="str" cm="1">
        <f t="array" ref="J165">IFERROR(INDEX([1]!Таблица4[[Сумма ]],SMALL(IF([1]!Таблица4[Заявка]=Счёт!$C$2,ROW([1]!Таблица4[Высота])-1),Счёт!$B165)),"")</f>
        <v/>
      </c>
    </row>
    <row r="166" spans="1:10" x14ac:dyDescent="0.25">
      <c r="A166" s="10">
        <v>159</v>
      </c>
      <c r="B166" s="11" t="str">
        <f t="shared" si="2"/>
        <v/>
      </c>
      <c r="C166" t="str" cm="1">
        <f t="array" ref="C166">IFERROR("Стеклопакет -  "&amp; INDEX([1]!Таблица4[Формула],SMALL(IF([1]!Таблица4[Заявка]=Счёт!$C$2,ROW([1]!Таблица4[Ширина])-1),Счёт!$B166)),"")</f>
        <v/>
      </c>
      <c r="E166" t="str" cm="1">
        <f t="array" ref="E166">IFERROR(INDEX([1]!Таблица4[Ширина],SMALL(IF([1]!Таблица4[Заявка]=Счёт!$C$2,ROW([1]!Таблица4[Ширина])-1),Счёт!$B166)),"")</f>
        <v/>
      </c>
      <c r="F166" t="str">
        <f t="array" ref="F166">IFERROR(INDEX([1]!Таблица4[Высота],SMALL(IF([1]!Таблица4[Заявка]=Счёт!$C$2,ROW([1]!Таблица4[Высота])-1),Счёт!$B166)),"")</f>
        <v/>
      </c>
      <c r="G166" t="str" cm="1">
        <f t="array" ref="G166">IFERROR(INDEX([1]!Таблица4[Кол.во.],SMALL(IF([1]!Таблица4[Заявка]=Счёт!$C$2,ROW([1]!Таблица4[Высота])-1),Счёт!$B166)),"")</f>
        <v/>
      </c>
      <c r="H166" t="str" cm="1">
        <f t="array" ref="H166">IFERROR((INDEX([1]!Таблица4[Площадь],SMALL(IF([1]!Таблица4[Заявка]=Счёт!$C$2,ROW([1]!Таблица4[Высота])-1),Счёт!$B166))*G166),"")</f>
        <v/>
      </c>
      <c r="I166" t="str" cm="1">
        <f t="array" ref="I166">IFERROR(INDEX([1]!Таблица4[Цена],SMALL(IF([1]!Таблица4[Заявка]=Счёт!$C$2,ROW([1]!Таблица4[Высота])-1),Счёт!$B166)),"")</f>
        <v/>
      </c>
      <c r="J166" t="str" cm="1">
        <f t="array" ref="J166">IFERROR(INDEX([1]!Таблица4[[Сумма ]],SMALL(IF([1]!Таблица4[Заявка]=Счёт!$C$2,ROW([1]!Таблица4[Высота])-1),Счёт!$B166)),"")</f>
        <v/>
      </c>
    </row>
    <row r="167" spans="1:10" x14ac:dyDescent="0.25">
      <c r="A167" s="10">
        <v>160</v>
      </c>
      <c r="B167" s="11" t="str">
        <f t="shared" si="2"/>
        <v/>
      </c>
      <c r="C167" t="str" cm="1">
        <f t="array" ref="C167">IFERROR("Стеклопакет -  "&amp; INDEX([1]!Таблица4[Формула],SMALL(IF([1]!Таблица4[Заявка]=Счёт!$C$2,ROW([1]!Таблица4[Ширина])-1),Счёт!$B167)),"")</f>
        <v/>
      </c>
      <c r="E167" t="str" cm="1">
        <f t="array" ref="E167">IFERROR(INDEX([1]!Таблица4[Ширина],SMALL(IF([1]!Таблица4[Заявка]=Счёт!$C$2,ROW([1]!Таблица4[Ширина])-1),Счёт!$B167)),"")</f>
        <v/>
      </c>
      <c r="F167" t="str">
        <f t="array" ref="F167">IFERROR(INDEX([1]!Таблица4[Высота],SMALL(IF([1]!Таблица4[Заявка]=Счёт!$C$2,ROW([1]!Таблица4[Высота])-1),Счёт!$B167)),"")</f>
        <v/>
      </c>
      <c r="G167" t="str" cm="1">
        <f t="array" ref="G167">IFERROR(INDEX([1]!Таблица4[Кол.во.],SMALL(IF([1]!Таблица4[Заявка]=Счёт!$C$2,ROW([1]!Таблица4[Высота])-1),Счёт!$B167)),"")</f>
        <v/>
      </c>
      <c r="H167" t="str" cm="1">
        <f t="array" ref="H167">IFERROR((INDEX([1]!Таблица4[Площадь],SMALL(IF([1]!Таблица4[Заявка]=Счёт!$C$2,ROW([1]!Таблица4[Высота])-1),Счёт!$B167))*G167),"")</f>
        <v/>
      </c>
      <c r="I167" t="str" cm="1">
        <f t="array" ref="I167">IFERROR(INDEX([1]!Таблица4[Цена],SMALL(IF([1]!Таблица4[Заявка]=Счёт!$C$2,ROW([1]!Таблица4[Высота])-1),Счёт!$B167)),"")</f>
        <v/>
      </c>
      <c r="J167" t="str" cm="1">
        <f t="array" ref="J167">IFERROR(INDEX([1]!Таблица4[[Сумма ]],SMALL(IF([1]!Таблица4[Заявка]=Счёт!$C$2,ROW([1]!Таблица4[Высота])-1),Счёт!$B167)),"")</f>
        <v/>
      </c>
    </row>
    <row r="168" spans="1:10" x14ac:dyDescent="0.25">
      <c r="A168" s="10">
        <v>161</v>
      </c>
      <c r="B168" s="11" t="str">
        <f t="shared" si="2"/>
        <v/>
      </c>
      <c r="C168" t="str" cm="1">
        <f t="array" ref="C168">IFERROR("Стеклопакет -  "&amp; INDEX([1]!Таблица4[Формула],SMALL(IF([1]!Таблица4[Заявка]=Счёт!$C$2,ROW([1]!Таблица4[Ширина])-1),Счёт!$B168)),"")</f>
        <v/>
      </c>
      <c r="E168" t="str" cm="1">
        <f t="array" ref="E168">IFERROR(INDEX([1]!Таблица4[Ширина],SMALL(IF([1]!Таблица4[Заявка]=Счёт!$C$2,ROW([1]!Таблица4[Ширина])-1),Счёт!$B168)),"")</f>
        <v/>
      </c>
      <c r="F168" t="str">
        <f t="array" ref="F168">IFERROR(INDEX([1]!Таблица4[Высота],SMALL(IF([1]!Таблица4[Заявка]=Счёт!$C$2,ROW([1]!Таблица4[Высота])-1),Счёт!$B168)),"")</f>
        <v/>
      </c>
      <c r="G168" t="str" cm="1">
        <f t="array" ref="G168">IFERROR(INDEX([1]!Таблица4[Кол.во.],SMALL(IF([1]!Таблица4[Заявка]=Счёт!$C$2,ROW([1]!Таблица4[Высота])-1),Счёт!$B168)),"")</f>
        <v/>
      </c>
      <c r="H168" t="str" cm="1">
        <f t="array" ref="H168">IFERROR((INDEX([1]!Таблица4[Площадь],SMALL(IF([1]!Таблица4[Заявка]=Счёт!$C$2,ROW([1]!Таблица4[Высота])-1),Счёт!$B168))*G168),"")</f>
        <v/>
      </c>
      <c r="I168" t="str" cm="1">
        <f t="array" ref="I168">IFERROR(INDEX([1]!Таблица4[Цена],SMALL(IF([1]!Таблица4[Заявка]=Счёт!$C$2,ROW([1]!Таблица4[Высота])-1),Счёт!$B168)),"")</f>
        <v/>
      </c>
      <c r="J168" t="str" cm="1">
        <f t="array" ref="J168">IFERROR(INDEX([1]!Таблица4[[Сумма ]],SMALL(IF([1]!Таблица4[Заявка]=Счёт!$C$2,ROW([1]!Таблица4[Высота])-1),Счёт!$B168)),"")</f>
        <v/>
      </c>
    </row>
    <row r="169" spans="1:10" x14ac:dyDescent="0.25">
      <c r="A169" s="10">
        <v>162</v>
      </c>
      <c r="B169" s="11" t="str">
        <f t="shared" si="2"/>
        <v/>
      </c>
      <c r="C169" t="str" cm="1">
        <f t="array" ref="C169">IFERROR("Стеклопакет -  "&amp; INDEX([1]!Таблица4[Формула],SMALL(IF([1]!Таблица4[Заявка]=Счёт!$C$2,ROW([1]!Таблица4[Ширина])-1),Счёт!$B169)),"")</f>
        <v/>
      </c>
      <c r="E169" t="str" cm="1">
        <f t="array" ref="E169">IFERROR(INDEX([1]!Таблица4[Ширина],SMALL(IF([1]!Таблица4[Заявка]=Счёт!$C$2,ROW([1]!Таблица4[Ширина])-1),Счёт!$B169)),"")</f>
        <v/>
      </c>
      <c r="F169" t="str">
        <f t="array" ref="F169">IFERROR(INDEX([1]!Таблица4[Высота],SMALL(IF([1]!Таблица4[Заявка]=Счёт!$C$2,ROW([1]!Таблица4[Высота])-1),Счёт!$B169)),"")</f>
        <v/>
      </c>
      <c r="G169" t="str" cm="1">
        <f t="array" ref="G169">IFERROR(INDEX([1]!Таблица4[Кол.во.],SMALL(IF([1]!Таблица4[Заявка]=Счёт!$C$2,ROW([1]!Таблица4[Высота])-1),Счёт!$B169)),"")</f>
        <v/>
      </c>
      <c r="H169" t="str" cm="1">
        <f t="array" ref="H169">IFERROR((INDEX([1]!Таблица4[Площадь],SMALL(IF([1]!Таблица4[Заявка]=Счёт!$C$2,ROW([1]!Таблица4[Высота])-1),Счёт!$B169))*G169),"")</f>
        <v/>
      </c>
      <c r="I169" t="str" cm="1">
        <f t="array" ref="I169">IFERROR(INDEX([1]!Таблица4[Цена],SMALL(IF([1]!Таблица4[Заявка]=Счёт!$C$2,ROW([1]!Таблица4[Высота])-1),Счёт!$B169)),"")</f>
        <v/>
      </c>
      <c r="J169" t="str" cm="1">
        <f t="array" ref="J169">IFERROR(INDEX([1]!Таблица4[[Сумма ]],SMALL(IF([1]!Таблица4[Заявка]=Счёт!$C$2,ROW([1]!Таблица4[Высота])-1),Счёт!$B169)),"")</f>
        <v/>
      </c>
    </row>
    <row r="170" spans="1:10" x14ac:dyDescent="0.25">
      <c r="A170" s="10">
        <v>163</v>
      </c>
      <c r="B170" s="11" t="str">
        <f t="shared" si="2"/>
        <v/>
      </c>
      <c r="C170" t="str" cm="1">
        <f t="array" ref="C170">IFERROR("Стеклопакет -  "&amp; INDEX([1]!Таблица4[Формула],SMALL(IF([1]!Таблица4[Заявка]=Счёт!$C$2,ROW([1]!Таблица4[Ширина])-1),Счёт!$B170)),"")</f>
        <v/>
      </c>
      <c r="E170" t="str" cm="1">
        <f t="array" ref="E170">IFERROR(INDEX([1]!Таблица4[Ширина],SMALL(IF([1]!Таблица4[Заявка]=Счёт!$C$2,ROW([1]!Таблица4[Ширина])-1),Счёт!$B170)),"")</f>
        <v/>
      </c>
      <c r="F170" t="str">
        <f t="array" ref="F170">IFERROR(INDEX([1]!Таблица4[Высота],SMALL(IF([1]!Таблица4[Заявка]=Счёт!$C$2,ROW([1]!Таблица4[Высота])-1),Счёт!$B170)),"")</f>
        <v/>
      </c>
      <c r="G170" t="str" cm="1">
        <f t="array" ref="G170">IFERROR(INDEX([1]!Таблица4[Кол.во.],SMALL(IF([1]!Таблица4[Заявка]=Счёт!$C$2,ROW([1]!Таблица4[Высота])-1),Счёт!$B170)),"")</f>
        <v/>
      </c>
      <c r="H170" t="str" cm="1">
        <f t="array" ref="H170">IFERROR((INDEX([1]!Таблица4[Площадь],SMALL(IF([1]!Таблица4[Заявка]=Счёт!$C$2,ROW([1]!Таблица4[Высота])-1),Счёт!$B170))*G170),"")</f>
        <v/>
      </c>
      <c r="I170" t="str" cm="1">
        <f t="array" ref="I170">IFERROR(INDEX([1]!Таблица4[Цена],SMALL(IF([1]!Таблица4[Заявка]=Счёт!$C$2,ROW([1]!Таблица4[Высота])-1),Счёт!$B170)),"")</f>
        <v/>
      </c>
      <c r="J170" t="str" cm="1">
        <f t="array" ref="J170">IFERROR(INDEX([1]!Таблица4[[Сумма ]],SMALL(IF([1]!Таблица4[Заявка]=Счёт!$C$2,ROW([1]!Таблица4[Высота])-1),Счёт!$B170)),"")</f>
        <v/>
      </c>
    </row>
    <row r="171" spans="1:10" x14ac:dyDescent="0.25">
      <c r="A171" s="10">
        <v>164</v>
      </c>
      <c r="B171" s="11" t="str">
        <f t="shared" si="2"/>
        <v/>
      </c>
      <c r="C171" t="str" cm="1">
        <f t="array" ref="C171">IFERROR("Стеклопакет -  "&amp; INDEX([1]!Таблица4[Формула],SMALL(IF([1]!Таблица4[Заявка]=Счёт!$C$2,ROW([1]!Таблица4[Ширина])-1),Счёт!$B171)),"")</f>
        <v/>
      </c>
      <c r="E171" t="str" cm="1">
        <f t="array" ref="E171">IFERROR(INDEX([1]!Таблица4[Ширина],SMALL(IF([1]!Таблица4[Заявка]=Счёт!$C$2,ROW([1]!Таблица4[Ширина])-1),Счёт!$B171)),"")</f>
        <v/>
      </c>
      <c r="F171" t="str">
        <f t="array" ref="F171">IFERROR(INDEX([1]!Таблица4[Высота],SMALL(IF([1]!Таблица4[Заявка]=Счёт!$C$2,ROW([1]!Таблица4[Высота])-1),Счёт!$B171)),"")</f>
        <v/>
      </c>
      <c r="G171" t="str" cm="1">
        <f t="array" ref="G171">IFERROR(INDEX([1]!Таблица4[Кол.во.],SMALL(IF([1]!Таблица4[Заявка]=Счёт!$C$2,ROW([1]!Таблица4[Высота])-1),Счёт!$B171)),"")</f>
        <v/>
      </c>
      <c r="H171" t="str" cm="1">
        <f t="array" ref="H171">IFERROR((INDEX([1]!Таблица4[Площадь],SMALL(IF([1]!Таблица4[Заявка]=Счёт!$C$2,ROW([1]!Таблица4[Высота])-1),Счёт!$B171))*G171),"")</f>
        <v/>
      </c>
      <c r="I171" t="str" cm="1">
        <f t="array" ref="I171">IFERROR(INDEX([1]!Таблица4[Цена],SMALL(IF([1]!Таблица4[Заявка]=Счёт!$C$2,ROW([1]!Таблица4[Высота])-1),Счёт!$B171)),"")</f>
        <v/>
      </c>
      <c r="J171" t="str" cm="1">
        <f t="array" ref="J171">IFERROR(INDEX([1]!Таблица4[[Сумма ]],SMALL(IF([1]!Таблица4[Заявка]=Счёт!$C$2,ROW([1]!Таблица4[Высота])-1),Счёт!$B171)),"")</f>
        <v/>
      </c>
    </row>
    <row r="172" spans="1:10" x14ac:dyDescent="0.25">
      <c r="A172" s="10">
        <v>165</v>
      </c>
      <c r="B172" s="11" t="str">
        <f t="shared" si="2"/>
        <v/>
      </c>
      <c r="C172" t="str" cm="1">
        <f t="array" ref="C172">IFERROR("Стеклопакет -  "&amp; INDEX([1]!Таблица4[Формула],SMALL(IF([1]!Таблица4[Заявка]=Счёт!$C$2,ROW([1]!Таблица4[Ширина])-1),Счёт!$B172)),"")</f>
        <v/>
      </c>
      <c r="E172" t="str" cm="1">
        <f t="array" ref="E172">IFERROR(INDEX([1]!Таблица4[Ширина],SMALL(IF([1]!Таблица4[Заявка]=Счёт!$C$2,ROW([1]!Таблица4[Ширина])-1),Счёт!$B172)),"")</f>
        <v/>
      </c>
      <c r="F172" t="str">
        <f t="array" ref="F172">IFERROR(INDEX([1]!Таблица4[Высота],SMALL(IF([1]!Таблица4[Заявка]=Счёт!$C$2,ROW([1]!Таблица4[Высота])-1),Счёт!$B172)),"")</f>
        <v/>
      </c>
      <c r="G172" t="str" cm="1">
        <f t="array" ref="G172">IFERROR(INDEX([1]!Таблица4[Кол.во.],SMALL(IF([1]!Таблица4[Заявка]=Счёт!$C$2,ROW([1]!Таблица4[Высота])-1),Счёт!$B172)),"")</f>
        <v/>
      </c>
      <c r="H172" t="str" cm="1">
        <f t="array" ref="H172">IFERROR((INDEX([1]!Таблица4[Площадь],SMALL(IF([1]!Таблица4[Заявка]=Счёт!$C$2,ROW([1]!Таблица4[Высота])-1),Счёт!$B172))*G172),"")</f>
        <v/>
      </c>
      <c r="I172" t="str" cm="1">
        <f t="array" ref="I172">IFERROR(INDEX([1]!Таблица4[Цена],SMALL(IF([1]!Таблица4[Заявка]=Счёт!$C$2,ROW([1]!Таблица4[Высота])-1),Счёт!$B172)),"")</f>
        <v/>
      </c>
      <c r="J172" t="str" cm="1">
        <f t="array" ref="J172">IFERROR(INDEX([1]!Таблица4[[Сумма ]],SMALL(IF([1]!Таблица4[Заявка]=Счёт!$C$2,ROW([1]!Таблица4[Высота])-1),Счёт!$B172)),"")</f>
        <v/>
      </c>
    </row>
    <row r="173" spans="1:10" x14ac:dyDescent="0.25">
      <c r="A173" s="10">
        <v>166</v>
      </c>
      <c r="B173" s="11" t="str">
        <f t="shared" si="2"/>
        <v/>
      </c>
      <c r="C173" t="str" cm="1">
        <f t="array" ref="C173">IFERROR("Стеклопакет -  "&amp; INDEX([1]!Таблица4[Формула],SMALL(IF([1]!Таблица4[Заявка]=Счёт!$C$2,ROW([1]!Таблица4[Ширина])-1),Счёт!$B173)),"")</f>
        <v/>
      </c>
      <c r="E173" t="str" cm="1">
        <f t="array" ref="E173">IFERROR(INDEX([1]!Таблица4[Ширина],SMALL(IF([1]!Таблица4[Заявка]=Счёт!$C$2,ROW([1]!Таблица4[Ширина])-1),Счёт!$B173)),"")</f>
        <v/>
      </c>
      <c r="F173" t="str">
        <f t="array" ref="F173">IFERROR(INDEX([1]!Таблица4[Высота],SMALL(IF([1]!Таблица4[Заявка]=Счёт!$C$2,ROW([1]!Таблица4[Высота])-1),Счёт!$B173)),"")</f>
        <v/>
      </c>
      <c r="G173" t="str" cm="1">
        <f t="array" ref="G173">IFERROR(INDEX([1]!Таблица4[Кол.во.],SMALL(IF([1]!Таблица4[Заявка]=Счёт!$C$2,ROW([1]!Таблица4[Высота])-1),Счёт!$B173)),"")</f>
        <v/>
      </c>
      <c r="H173" t="str" cm="1">
        <f t="array" ref="H173">IFERROR((INDEX([1]!Таблица4[Площадь],SMALL(IF([1]!Таблица4[Заявка]=Счёт!$C$2,ROW([1]!Таблица4[Высота])-1),Счёт!$B173))*G173),"")</f>
        <v/>
      </c>
      <c r="I173" t="str" cm="1">
        <f t="array" ref="I173">IFERROR(INDEX([1]!Таблица4[Цена],SMALL(IF([1]!Таблица4[Заявка]=Счёт!$C$2,ROW([1]!Таблица4[Высота])-1),Счёт!$B173)),"")</f>
        <v/>
      </c>
      <c r="J173" t="str" cm="1">
        <f t="array" ref="J173">IFERROR(INDEX([1]!Таблица4[[Сумма ]],SMALL(IF([1]!Таблица4[Заявка]=Счёт!$C$2,ROW([1]!Таблица4[Высота])-1),Счёт!$B173)),"")</f>
        <v/>
      </c>
    </row>
    <row r="174" spans="1:10" x14ac:dyDescent="0.25">
      <c r="A174" s="10">
        <v>167</v>
      </c>
      <c r="B174" s="11" t="str">
        <f t="shared" si="2"/>
        <v/>
      </c>
      <c r="C174" t="str" cm="1">
        <f t="array" ref="C174">IFERROR("Стеклопакет -  "&amp; INDEX([1]!Таблица4[Формула],SMALL(IF([1]!Таблица4[Заявка]=Счёт!$C$2,ROW([1]!Таблица4[Ширина])-1),Счёт!$B174)),"")</f>
        <v/>
      </c>
      <c r="E174" t="str" cm="1">
        <f t="array" ref="E174">IFERROR(INDEX([1]!Таблица4[Ширина],SMALL(IF([1]!Таблица4[Заявка]=Счёт!$C$2,ROW([1]!Таблица4[Ширина])-1),Счёт!$B174)),"")</f>
        <v/>
      </c>
      <c r="F174" t="str">
        <f t="array" ref="F174">IFERROR(INDEX([1]!Таблица4[Высота],SMALL(IF([1]!Таблица4[Заявка]=Счёт!$C$2,ROW([1]!Таблица4[Высота])-1),Счёт!$B174)),"")</f>
        <v/>
      </c>
      <c r="G174" t="str" cm="1">
        <f t="array" ref="G174">IFERROR(INDEX([1]!Таблица4[Кол.во.],SMALL(IF([1]!Таблица4[Заявка]=Счёт!$C$2,ROW([1]!Таблица4[Высота])-1),Счёт!$B174)),"")</f>
        <v/>
      </c>
      <c r="H174" t="str" cm="1">
        <f t="array" ref="H174">IFERROR((INDEX([1]!Таблица4[Площадь],SMALL(IF([1]!Таблица4[Заявка]=Счёт!$C$2,ROW([1]!Таблица4[Высота])-1),Счёт!$B174))*G174),"")</f>
        <v/>
      </c>
      <c r="I174" t="str" cm="1">
        <f t="array" ref="I174">IFERROR(INDEX([1]!Таблица4[Цена],SMALL(IF([1]!Таблица4[Заявка]=Счёт!$C$2,ROW([1]!Таблица4[Высота])-1),Счёт!$B174)),"")</f>
        <v/>
      </c>
      <c r="J174" t="str" cm="1">
        <f t="array" ref="J174">IFERROR(INDEX([1]!Таблица4[[Сумма ]],SMALL(IF([1]!Таблица4[Заявка]=Счёт!$C$2,ROW([1]!Таблица4[Высота])-1),Счёт!$B174)),"")</f>
        <v/>
      </c>
    </row>
    <row r="175" spans="1:10" x14ac:dyDescent="0.25">
      <c r="A175" s="10">
        <v>168</v>
      </c>
      <c r="B175" s="11" t="str">
        <f t="shared" si="2"/>
        <v/>
      </c>
      <c r="C175" t="str" cm="1">
        <f t="array" ref="C175">IFERROR("Стеклопакет -  "&amp; INDEX([1]!Таблица4[Формула],SMALL(IF([1]!Таблица4[Заявка]=Счёт!$C$2,ROW([1]!Таблица4[Ширина])-1),Счёт!$B175)),"")</f>
        <v/>
      </c>
      <c r="E175" t="str" cm="1">
        <f t="array" ref="E175">IFERROR(INDEX([1]!Таблица4[Ширина],SMALL(IF([1]!Таблица4[Заявка]=Счёт!$C$2,ROW([1]!Таблица4[Ширина])-1),Счёт!$B175)),"")</f>
        <v/>
      </c>
      <c r="F175" t="str">
        <f t="array" ref="F175">IFERROR(INDEX([1]!Таблица4[Высота],SMALL(IF([1]!Таблица4[Заявка]=Счёт!$C$2,ROW([1]!Таблица4[Высота])-1),Счёт!$B175)),"")</f>
        <v/>
      </c>
      <c r="G175" t="str" cm="1">
        <f t="array" ref="G175">IFERROR(INDEX([1]!Таблица4[Кол.во.],SMALL(IF([1]!Таблица4[Заявка]=Счёт!$C$2,ROW([1]!Таблица4[Высота])-1),Счёт!$B175)),"")</f>
        <v/>
      </c>
      <c r="H175" t="str" cm="1">
        <f t="array" ref="H175">IFERROR((INDEX([1]!Таблица4[Площадь],SMALL(IF([1]!Таблица4[Заявка]=Счёт!$C$2,ROW([1]!Таблица4[Высота])-1),Счёт!$B175))*G175),"")</f>
        <v/>
      </c>
      <c r="I175" t="str" cm="1">
        <f t="array" ref="I175">IFERROR(INDEX([1]!Таблица4[Цена],SMALL(IF([1]!Таблица4[Заявка]=Счёт!$C$2,ROW([1]!Таблица4[Высота])-1),Счёт!$B175)),"")</f>
        <v/>
      </c>
      <c r="J175" t="str" cm="1">
        <f t="array" ref="J175">IFERROR(INDEX([1]!Таблица4[[Сумма ]],SMALL(IF([1]!Таблица4[Заявка]=Счёт!$C$2,ROW([1]!Таблица4[Высота])-1),Счёт!$B175)),"")</f>
        <v/>
      </c>
    </row>
    <row r="176" spans="1:10" x14ac:dyDescent="0.25">
      <c r="A176" s="10">
        <v>169</v>
      </c>
      <c r="B176" s="11" t="str">
        <f t="shared" si="2"/>
        <v/>
      </c>
      <c r="C176" t="str" cm="1">
        <f t="array" ref="C176">IFERROR("Стеклопакет -  "&amp; INDEX([1]!Таблица4[Формула],SMALL(IF([1]!Таблица4[Заявка]=Счёт!$C$2,ROW([1]!Таблица4[Ширина])-1),Счёт!$B176)),"")</f>
        <v/>
      </c>
      <c r="E176" t="str" cm="1">
        <f t="array" ref="E176">IFERROR(INDEX([1]!Таблица4[Ширина],SMALL(IF([1]!Таблица4[Заявка]=Счёт!$C$2,ROW([1]!Таблица4[Ширина])-1),Счёт!$B176)),"")</f>
        <v/>
      </c>
      <c r="F176" t="str">
        <f t="array" ref="F176">IFERROR(INDEX([1]!Таблица4[Высота],SMALL(IF([1]!Таблица4[Заявка]=Счёт!$C$2,ROW([1]!Таблица4[Высота])-1),Счёт!$B176)),"")</f>
        <v/>
      </c>
      <c r="G176" t="str" cm="1">
        <f t="array" ref="G176">IFERROR(INDEX([1]!Таблица4[Кол.во.],SMALL(IF([1]!Таблица4[Заявка]=Счёт!$C$2,ROW([1]!Таблица4[Высота])-1),Счёт!$B176)),"")</f>
        <v/>
      </c>
      <c r="H176" t="str" cm="1">
        <f t="array" ref="H176">IFERROR((INDEX([1]!Таблица4[Площадь],SMALL(IF([1]!Таблица4[Заявка]=Счёт!$C$2,ROW([1]!Таблица4[Высота])-1),Счёт!$B176))*G176),"")</f>
        <v/>
      </c>
      <c r="I176" t="str" cm="1">
        <f t="array" ref="I176">IFERROR(INDEX([1]!Таблица4[Цена],SMALL(IF([1]!Таблица4[Заявка]=Счёт!$C$2,ROW([1]!Таблица4[Высота])-1),Счёт!$B176)),"")</f>
        <v/>
      </c>
      <c r="J176" t="str" cm="1">
        <f t="array" ref="J176">IFERROR(INDEX([1]!Таблица4[[Сумма ]],SMALL(IF([1]!Таблица4[Заявка]=Счёт!$C$2,ROW([1]!Таблица4[Высота])-1),Счёт!$B176)),"")</f>
        <v/>
      </c>
    </row>
    <row r="177" spans="1:10" x14ac:dyDescent="0.25">
      <c r="A177" s="10">
        <v>170</v>
      </c>
      <c r="B177" s="11" t="str">
        <f t="shared" si="2"/>
        <v/>
      </c>
      <c r="C177" t="str" cm="1">
        <f t="array" ref="C177">IFERROR("Стеклопакет -  "&amp; INDEX([1]!Таблица4[Формула],SMALL(IF([1]!Таблица4[Заявка]=Счёт!$C$2,ROW([1]!Таблица4[Ширина])-1),Счёт!$B177)),"")</f>
        <v/>
      </c>
      <c r="E177" t="str" cm="1">
        <f t="array" ref="E177">IFERROR(INDEX([1]!Таблица4[Ширина],SMALL(IF([1]!Таблица4[Заявка]=Счёт!$C$2,ROW([1]!Таблица4[Ширина])-1),Счёт!$B177)),"")</f>
        <v/>
      </c>
      <c r="F177" t="str">
        <f t="array" ref="F177">IFERROR(INDEX([1]!Таблица4[Высота],SMALL(IF([1]!Таблица4[Заявка]=Счёт!$C$2,ROW([1]!Таблица4[Высота])-1),Счёт!$B177)),"")</f>
        <v/>
      </c>
      <c r="G177" t="str" cm="1">
        <f t="array" ref="G177">IFERROR(INDEX([1]!Таблица4[Кол.во.],SMALL(IF([1]!Таблица4[Заявка]=Счёт!$C$2,ROW([1]!Таблица4[Высота])-1),Счёт!$B177)),"")</f>
        <v/>
      </c>
      <c r="H177" t="str" cm="1">
        <f t="array" ref="H177">IFERROR((INDEX([1]!Таблица4[Площадь],SMALL(IF([1]!Таблица4[Заявка]=Счёт!$C$2,ROW([1]!Таблица4[Высота])-1),Счёт!$B177))*G177),"")</f>
        <v/>
      </c>
      <c r="I177" t="str" cm="1">
        <f t="array" ref="I177">IFERROR(INDEX([1]!Таблица4[Цена],SMALL(IF([1]!Таблица4[Заявка]=Счёт!$C$2,ROW([1]!Таблица4[Высота])-1),Счёт!$B177)),"")</f>
        <v/>
      </c>
      <c r="J177" t="str" cm="1">
        <f t="array" ref="J177">IFERROR(INDEX([1]!Таблица4[[Сумма ]],SMALL(IF([1]!Таблица4[Заявка]=Счёт!$C$2,ROW([1]!Таблица4[Высота])-1),Счёт!$B177)),"")</f>
        <v/>
      </c>
    </row>
    <row r="178" spans="1:10" x14ac:dyDescent="0.25">
      <c r="A178" s="10">
        <v>171</v>
      </c>
      <c r="B178" s="11" t="str">
        <f t="shared" si="2"/>
        <v/>
      </c>
      <c r="C178" t="str" cm="1">
        <f t="array" ref="C178">IFERROR("Стеклопакет -  "&amp; INDEX([1]!Таблица4[Формула],SMALL(IF([1]!Таблица4[Заявка]=Счёт!$C$2,ROW([1]!Таблица4[Ширина])-1),Счёт!$B178)),"")</f>
        <v/>
      </c>
      <c r="E178" t="str" cm="1">
        <f t="array" ref="E178">IFERROR(INDEX([1]!Таблица4[Ширина],SMALL(IF([1]!Таблица4[Заявка]=Счёт!$C$2,ROW([1]!Таблица4[Ширина])-1),Счёт!$B178)),"")</f>
        <v/>
      </c>
      <c r="F178" t="str">
        <f t="array" ref="F178">IFERROR(INDEX([1]!Таблица4[Высота],SMALL(IF([1]!Таблица4[Заявка]=Счёт!$C$2,ROW([1]!Таблица4[Высота])-1),Счёт!$B178)),"")</f>
        <v/>
      </c>
      <c r="G178" t="str" cm="1">
        <f t="array" ref="G178">IFERROR(INDEX([1]!Таблица4[Кол.во.],SMALL(IF([1]!Таблица4[Заявка]=Счёт!$C$2,ROW([1]!Таблица4[Высота])-1),Счёт!$B178)),"")</f>
        <v/>
      </c>
      <c r="H178" t="str" cm="1">
        <f t="array" ref="H178">IFERROR((INDEX([1]!Таблица4[Площадь],SMALL(IF([1]!Таблица4[Заявка]=Счёт!$C$2,ROW([1]!Таблица4[Высота])-1),Счёт!$B178))*G178),"")</f>
        <v/>
      </c>
      <c r="I178" t="str" cm="1">
        <f t="array" ref="I178">IFERROR(INDEX([1]!Таблица4[Цена],SMALL(IF([1]!Таблица4[Заявка]=Счёт!$C$2,ROW([1]!Таблица4[Высота])-1),Счёт!$B178)),"")</f>
        <v/>
      </c>
      <c r="J178" t="str" cm="1">
        <f t="array" ref="J178">IFERROR(INDEX([1]!Таблица4[[Сумма ]],SMALL(IF([1]!Таблица4[Заявка]=Счёт!$C$2,ROW([1]!Таблица4[Высота])-1),Счёт!$B178)),"")</f>
        <v/>
      </c>
    </row>
    <row r="179" spans="1:10" x14ac:dyDescent="0.25">
      <c r="A179" s="10">
        <v>172</v>
      </c>
      <c r="B179" s="11" t="str">
        <f t="shared" si="2"/>
        <v/>
      </c>
      <c r="C179" t="str" cm="1">
        <f t="array" ref="C179">IFERROR("Стеклопакет -  "&amp; INDEX([1]!Таблица4[Формула],SMALL(IF([1]!Таблица4[Заявка]=Счёт!$C$2,ROW([1]!Таблица4[Ширина])-1),Счёт!$B179)),"")</f>
        <v/>
      </c>
      <c r="E179" t="str" cm="1">
        <f t="array" ref="E179">IFERROR(INDEX([1]!Таблица4[Ширина],SMALL(IF([1]!Таблица4[Заявка]=Счёт!$C$2,ROW([1]!Таблица4[Ширина])-1),Счёт!$B179)),"")</f>
        <v/>
      </c>
      <c r="F179" t="str">
        <f t="array" ref="F179">IFERROR(INDEX([1]!Таблица4[Высота],SMALL(IF([1]!Таблица4[Заявка]=Счёт!$C$2,ROW([1]!Таблица4[Высота])-1),Счёт!$B179)),"")</f>
        <v/>
      </c>
      <c r="G179" t="str" cm="1">
        <f t="array" ref="G179">IFERROR(INDEX([1]!Таблица4[Кол.во.],SMALL(IF([1]!Таблица4[Заявка]=Счёт!$C$2,ROW([1]!Таблица4[Высота])-1),Счёт!$B179)),"")</f>
        <v/>
      </c>
      <c r="H179" t="str" cm="1">
        <f t="array" ref="H179">IFERROR((INDEX([1]!Таблица4[Площадь],SMALL(IF([1]!Таблица4[Заявка]=Счёт!$C$2,ROW([1]!Таблица4[Высота])-1),Счёт!$B179))*G179),"")</f>
        <v/>
      </c>
      <c r="I179" t="str" cm="1">
        <f t="array" ref="I179">IFERROR(INDEX([1]!Таблица4[Цена],SMALL(IF([1]!Таблица4[Заявка]=Счёт!$C$2,ROW([1]!Таблица4[Высота])-1),Счёт!$B179)),"")</f>
        <v/>
      </c>
      <c r="J179" t="str" cm="1">
        <f t="array" ref="J179">IFERROR(INDEX([1]!Таблица4[[Сумма ]],SMALL(IF([1]!Таблица4[Заявка]=Счёт!$C$2,ROW([1]!Таблица4[Высота])-1),Счёт!$B179)),"")</f>
        <v/>
      </c>
    </row>
    <row r="180" spans="1:10" x14ac:dyDescent="0.25">
      <c r="A180" s="10">
        <v>173</v>
      </c>
      <c r="B180" s="11" t="str">
        <f t="shared" si="2"/>
        <v/>
      </c>
      <c r="C180" t="str" cm="1">
        <f t="array" ref="C180">IFERROR("Стеклопакет -  "&amp; INDEX([1]!Таблица4[Формула],SMALL(IF([1]!Таблица4[Заявка]=Счёт!$C$2,ROW([1]!Таблица4[Ширина])-1),Счёт!$B180)),"")</f>
        <v/>
      </c>
      <c r="E180" t="str" cm="1">
        <f t="array" ref="E180">IFERROR(INDEX([1]!Таблица4[Ширина],SMALL(IF([1]!Таблица4[Заявка]=Счёт!$C$2,ROW([1]!Таблица4[Ширина])-1),Счёт!$B180)),"")</f>
        <v/>
      </c>
      <c r="F180" t="str">
        <f t="array" ref="F180">IFERROR(INDEX([1]!Таблица4[Высота],SMALL(IF([1]!Таблица4[Заявка]=Счёт!$C$2,ROW([1]!Таблица4[Высота])-1),Счёт!$B180)),"")</f>
        <v/>
      </c>
      <c r="G180" t="str" cm="1">
        <f t="array" ref="G180">IFERROR(INDEX([1]!Таблица4[Кол.во.],SMALL(IF([1]!Таблица4[Заявка]=Счёт!$C$2,ROW([1]!Таблица4[Высота])-1),Счёт!$B180)),"")</f>
        <v/>
      </c>
      <c r="H180" t="str" cm="1">
        <f t="array" ref="H180">IFERROR((INDEX([1]!Таблица4[Площадь],SMALL(IF([1]!Таблица4[Заявка]=Счёт!$C$2,ROW([1]!Таблица4[Высота])-1),Счёт!$B180))*G180),"")</f>
        <v/>
      </c>
      <c r="I180" t="str" cm="1">
        <f t="array" ref="I180">IFERROR(INDEX([1]!Таблица4[Цена],SMALL(IF([1]!Таблица4[Заявка]=Счёт!$C$2,ROW([1]!Таблица4[Высота])-1),Счёт!$B180)),"")</f>
        <v/>
      </c>
      <c r="J180" t="str" cm="1">
        <f t="array" ref="J180">IFERROR(INDEX([1]!Таблица4[[Сумма ]],SMALL(IF([1]!Таблица4[Заявка]=Счёт!$C$2,ROW([1]!Таблица4[Высота])-1),Счёт!$B180)),"")</f>
        <v/>
      </c>
    </row>
    <row r="181" spans="1:10" x14ac:dyDescent="0.25">
      <c r="A181" s="10">
        <v>174</v>
      </c>
      <c r="B181" s="11" t="str">
        <f t="shared" si="2"/>
        <v/>
      </c>
      <c r="C181" t="str" cm="1">
        <f t="array" ref="C181">IFERROR("Стеклопакет -  "&amp; INDEX([1]!Таблица4[Формула],SMALL(IF([1]!Таблица4[Заявка]=Счёт!$C$2,ROW([1]!Таблица4[Ширина])-1),Счёт!$B181)),"")</f>
        <v/>
      </c>
      <c r="E181" t="str" cm="1">
        <f t="array" ref="E181">IFERROR(INDEX([1]!Таблица4[Ширина],SMALL(IF([1]!Таблица4[Заявка]=Счёт!$C$2,ROW([1]!Таблица4[Ширина])-1),Счёт!$B181)),"")</f>
        <v/>
      </c>
      <c r="F181" t="str">
        <f t="array" ref="F181">IFERROR(INDEX([1]!Таблица4[Высота],SMALL(IF([1]!Таблица4[Заявка]=Счёт!$C$2,ROW([1]!Таблица4[Высота])-1),Счёт!$B181)),"")</f>
        <v/>
      </c>
      <c r="G181" t="str" cm="1">
        <f t="array" ref="G181">IFERROR(INDEX([1]!Таблица4[Кол.во.],SMALL(IF([1]!Таблица4[Заявка]=Счёт!$C$2,ROW([1]!Таблица4[Высота])-1),Счёт!$B181)),"")</f>
        <v/>
      </c>
      <c r="H181" t="str" cm="1">
        <f t="array" ref="H181">IFERROR((INDEX([1]!Таблица4[Площадь],SMALL(IF([1]!Таблица4[Заявка]=Счёт!$C$2,ROW([1]!Таблица4[Высота])-1),Счёт!$B181))*G181),"")</f>
        <v/>
      </c>
      <c r="I181" t="str" cm="1">
        <f t="array" ref="I181">IFERROR(INDEX([1]!Таблица4[Цена],SMALL(IF([1]!Таблица4[Заявка]=Счёт!$C$2,ROW([1]!Таблица4[Высота])-1),Счёт!$B181)),"")</f>
        <v/>
      </c>
      <c r="J181" t="str" cm="1">
        <f t="array" ref="J181">IFERROR(INDEX([1]!Таблица4[[Сумма ]],SMALL(IF([1]!Таблица4[Заявка]=Счёт!$C$2,ROW([1]!Таблица4[Высота])-1),Счёт!$B181)),"")</f>
        <v/>
      </c>
    </row>
    <row r="182" spans="1:10" x14ac:dyDescent="0.25">
      <c r="A182" s="10">
        <v>175</v>
      </c>
      <c r="B182" s="11" t="str">
        <f t="shared" si="2"/>
        <v/>
      </c>
      <c r="C182" t="str" cm="1">
        <f t="array" ref="C182">IFERROR("Стеклопакет -  "&amp; INDEX([1]!Таблица4[Формула],SMALL(IF([1]!Таблица4[Заявка]=Счёт!$C$2,ROW([1]!Таблица4[Ширина])-1),Счёт!$B182)),"")</f>
        <v/>
      </c>
      <c r="E182" t="str" cm="1">
        <f t="array" ref="E182">IFERROR(INDEX([1]!Таблица4[Ширина],SMALL(IF([1]!Таблица4[Заявка]=Счёт!$C$2,ROW([1]!Таблица4[Ширина])-1),Счёт!$B182)),"")</f>
        <v/>
      </c>
      <c r="F182" t="str">
        <f t="array" ref="F182">IFERROR(INDEX([1]!Таблица4[Высота],SMALL(IF([1]!Таблица4[Заявка]=Счёт!$C$2,ROW([1]!Таблица4[Высота])-1),Счёт!$B182)),"")</f>
        <v/>
      </c>
      <c r="G182" t="str" cm="1">
        <f t="array" ref="G182">IFERROR(INDEX([1]!Таблица4[Кол.во.],SMALL(IF([1]!Таблица4[Заявка]=Счёт!$C$2,ROW([1]!Таблица4[Высота])-1),Счёт!$B182)),"")</f>
        <v/>
      </c>
      <c r="H182" t="str" cm="1">
        <f t="array" ref="H182">IFERROR((INDEX([1]!Таблица4[Площадь],SMALL(IF([1]!Таблица4[Заявка]=Счёт!$C$2,ROW([1]!Таблица4[Высота])-1),Счёт!$B182))*G182),"")</f>
        <v/>
      </c>
      <c r="I182" t="str" cm="1">
        <f t="array" ref="I182">IFERROR(INDEX([1]!Таблица4[Цена],SMALL(IF([1]!Таблица4[Заявка]=Счёт!$C$2,ROW([1]!Таблица4[Высота])-1),Счёт!$B182)),"")</f>
        <v/>
      </c>
      <c r="J182" t="str" cm="1">
        <f t="array" ref="J182">IFERROR(INDEX([1]!Таблица4[[Сумма ]],SMALL(IF([1]!Таблица4[Заявка]=Счёт!$C$2,ROW([1]!Таблица4[Высота])-1),Счёт!$B182)),"")</f>
        <v/>
      </c>
    </row>
    <row r="183" spans="1:10" x14ac:dyDescent="0.25">
      <c r="A183" s="10">
        <v>176</v>
      </c>
      <c r="B183" s="11" t="str">
        <f t="shared" si="2"/>
        <v/>
      </c>
      <c r="C183" t="str" cm="1">
        <f t="array" ref="C183">IFERROR("Стеклопакет -  "&amp; INDEX([1]!Таблица4[Формула],SMALL(IF([1]!Таблица4[Заявка]=Счёт!$C$2,ROW([1]!Таблица4[Ширина])-1),Счёт!$B183)),"")</f>
        <v/>
      </c>
      <c r="E183" t="str" cm="1">
        <f t="array" ref="E183">IFERROR(INDEX([1]!Таблица4[Ширина],SMALL(IF([1]!Таблица4[Заявка]=Счёт!$C$2,ROW([1]!Таблица4[Ширина])-1),Счёт!$B183)),"")</f>
        <v/>
      </c>
      <c r="F183" t="str">
        <f t="array" ref="F183">IFERROR(INDEX([1]!Таблица4[Высота],SMALL(IF([1]!Таблица4[Заявка]=Счёт!$C$2,ROW([1]!Таблица4[Высота])-1),Счёт!$B183)),"")</f>
        <v/>
      </c>
      <c r="G183" t="str" cm="1">
        <f t="array" ref="G183">IFERROR(INDEX([1]!Таблица4[Кол.во.],SMALL(IF([1]!Таблица4[Заявка]=Счёт!$C$2,ROW([1]!Таблица4[Высота])-1),Счёт!$B183)),"")</f>
        <v/>
      </c>
      <c r="H183" t="str" cm="1">
        <f t="array" ref="H183">IFERROR((INDEX([1]!Таблица4[Площадь],SMALL(IF([1]!Таблица4[Заявка]=Счёт!$C$2,ROW([1]!Таблица4[Высота])-1),Счёт!$B183))*G183),"")</f>
        <v/>
      </c>
      <c r="I183" t="str" cm="1">
        <f t="array" ref="I183">IFERROR(INDEX([1]!Таблица4[Цена],SMALL(IF([1]!Таблица4[Заявка]=Счёт!$C$2,ROW([1]!Таблица4[Высота])-1),Счёт!$B183)),"")</f>
        <v/>
      </c>
      <c r="J183" t="str" cm="1">
        <f t="array" ref="J183">IFERROR(INDEX([1]!Таблица4[[Сумма ]],SMALL(IF([1]!Таблица4[Заявка]=Счёт!$C$2,ROW([1]!Таблица4[Высота])-1),Счёт!$B183)),"")</f>
        <v/>
      </c>
    </row>
    <row r="184" spans="1:10" x14ac:dyDescent="0.25">
      <c r="A184" s="10">
        <v>177</v>
      </c>
      <c r="B184" s="11" t="str">
        <f t="shared" si="2"/>
        <v/>
      </c>
      <c r="C184" t="str" cm="1">
        <f t="array" ref="C184">IFERROR("Стеклопакет -  "&amp; INDEX([1]!Таблица4[Формула],SMALL(IF([1]!Таблица4[Заявка]=Счёт!$C$2,ROW([1]!Таблица4[Ширина])-1),Счёт!$B184)),"")</f>
        <v/>
      </c>
      <c r="E184" t="str" cm="1">
        <f t="array" ref="E184">IFERROR(INDEX([1]!Таблица4[Ширина],SMALL(IF([1]!Таблица4[Заявка]=Счёт!$C$2,ROW([1]!Таблица4[Ширина])-1),Счёт!$B184)),"")</f>
        <v/>
      </c>
      <c r="F184" t="str">
        <f t="array" ref="F184">IFERROR(INDEX([1]!Таблица4[Высота],SMALL(IF([1]!Таблица4[Заявка]=Счёт!$C$2,ROW([1]!Таблица4[Высота])-1),Счёт!$B184)),"")</f>
        <v/>
      </c>
      <c r="G184" t="str" cm="1">
        <f t="array" ref="G184">IFERROR(INDEX([1]!Таблица4[Кол.во.],SMALL(IF([1]!Таблица4[Заявка]=Счёт!$C$2,ROW([1]!Таблица4[Высота])-1),Счёт!$B184)),"")</f>
        <v/>
      </c>
      <c r="H184" t="str" cm="1">
        <f t="array" ref="H184">IFERROR((INDEX([1]!Таблица4[Площадь],SMALL(IF([1]!Таблица4[Заявка]=Счёт!$C$2,ROW([1]!Таблица4[Высота])-1),Счёт!$B184))*G184),"")</f>
        <v/>
      </c>
      <c r="I184" t="str" cm="1">
        <f t="array" ref="I184">IFERROR(INDEX([1]!Таблица4[Цена],SMALL(IF([1]!Таблица4[Заявка]=Счёт!$C$2,ROW([1]!Таблица4[Высота])-1),Счёт!$B184)),"")</f>
        <v/>
      </c>
      <c r="J184" t="str" cm="1">
        <f t="array" ref="J184">IFERROR(INDEX([1]!Таблица4[[Сумма ]],SMALL(IF([1]!Таблица4[Заявка]=Счёт!$C$2,ROW([1]!Таблица4[Высота])-1),Счёт!$B184)),"")</f>
        <v/>
      </c>
    </row>
    <row r="185" spans="1:10" x14ac:dyDescent="0.25">
      <c r="A185" s="10">
        <v>178</v>
      </c>
      <c r="B185" s="11" t="str">
        <f t="shared" si="2"/>
        <v/>
      </c>
      <c r="C185" t="str" cm="1">
        <f t="array" ref="C185">IFERROR("Стеклопакет -  "&amp; INDEX([1]!Таблица4[Формула],SMALL(IF([1]!Таблица4[Заявка]=Счёт!$C$2,ROW([1]!Таблица4[Ширина])-1),Счёт!$B185)),"")</f>
        <v/>
      </c>
      <c r="E185" t="str" cm="1">
        <f t="array" ref="E185">IFERROR(INDEX([1]!Таблица4[Ширина],SMALL(IF([1]!Таблица4[Заявка]=Счёт!$C$2,ROW([1]!Таблица4[Ширина])-1),Счёт!$B185)),"")</f>
        <v/>
      </c>
      <c r="F185" t="str">
        <f t="array" ref="F185">IFERROR(INDEX([1]!Таблица4[Высота],SMALL(IF([1]!Таблица4[Заявка]=Счёт!$C$2,ROW([1]!Таблица4[Высота])-1),Счёт!$B185)),"")</f>
        <v/>
      </c>
      <c r="G185" t="str" cm="1">
        <f t="array" ref="G185">IFERROR(INDEX([1]!Таблица4[Кол.во.],SMALL(IF([1]!Таблица4[Заявка]=Счёт!$C$2,ROW([1]!Таблица4[Высота])-1),Счёт!$B185)),"")</f>
        <v/>
      </c>
      <c r="H185" t="str" cm="1">
        <f t="array" ref="H185">IFERROR((INDEX([1]!Таблица4[Площадь],SMALL(IF([1]!Таблица4[Заявка]=Счёт!$C$2,ROW([1]!Таблица4[Высота])-1),Счёт!$B185))*G185),"")</f>
        <v/>
      </c>
      <c r="I185" t="str" cm="1">
        <f t="array" ref="I185">IFERROR(INDEX([1]!Таблица4[Цена],SMALL(IF([1]!Таблица4[Заявка]=Счёт!$C$2,ROW([1]!Таблица4[Высота])-1),Счёт!$B185)),"")</f>
        <v/>
      </c>
      <c r="J185" t="str" cm="1">
        <f t="array" ref="J185">IFERROR(INDEX([1]!Таблица4[[Сумма ]],SMALL(IF([1]!Таблица4[Заявка]=Счёт!$C$2,ROW([1]!Таблица4[Высота])-1),Счёт!$B185)),"")</f>
        <v/>
      </c>
    </row>
    <row r="186" spans="1:10" x14ac:dyDescent="0.25">
      <c r="A186" s="10">
        <v>179</v>
      </c>
      <c r="B186" s="11" t="str">
        <f t="shared" si="2"/>
        <v/>
      </c>
      <c r="C186" t="str" cm="1">
        <f t="array" ref="C186">IFERROR("Стеклопакет -  "&amp; INDEX([1]!Таблица4[Формула],SMALL(IF([1]!Таблица4[Заявка]=Счёт!$C$2,ROW([1]!Таблица4[Ширина])-1),Счёт!$B186)),"")</f>
        <v/>
      </c>
      <c r="E186" t="str" cm="1">
        <f t="array" ref="E186">IFERROR(INDEX([1]!Таблица4[Ширина],SMALL(IF([1]!Таблица4[Заявка]=Счёт!$C$2,ROW([1]!Таблица4[Ширина])-1),Счёт!$B186)),"")</f>
        <v/>
      </c>
      <c r="F186" t="str">
        <f t="array" ref="F186">IFERROR(INDEX([1]!Таблица4[Высота],SMALL(IF([1]!Таблица4[Заявка]=Счёт!$C$2,ROW([1]!Таблица4[Высота])-1),Счёт!$B186)),"")</f>
        <v/>
      </c>
      <c r="G186" t="str" cm="1">
        <f t="array" ref="G186">IFERROR(INDEX([1]!Таблица4[Кол.во.],SMALL(IF([1]!Таблица4[Заявка]=Счёт!$C$2,ROW([1]!Таблица4[Высота])-1),Счёт!$B186)),"")</f>
        <v/>
      </c>
      <c r="H186" t="str" cm="1">
        <f t="array" ref="H186">IFERROR((INDEX([1]!Таблица4[Площадь],SMALL(IF([1]!Таблица4[Заявка]=Счёт!$C$2,ROW([1]!Таблица4[Высота])-1),Счёт!$B186))*G186),"")</f>
        <v/>
      </c>
      <c r="I186" t="str" cm="1">
        <f t="array" ref="I186">IFERROR(INDEX([1]!Таблица4[Цена],SMALL(IF([1]!Таблица4[Заявка]=Счёт!$C$2,ROW([1]!Таблица4[Высота])-1),Счёт!$B186)),"")</f>
        <v/>
      </c>
      <c r="J186" t="str" cm="1">
        <f t="array" ref="J186">IFERROR(INDEX([1]!Таблица4[[Сумма ]],SMALL(IF([1]!Таблица4[Заявка]=Счёт!$C$2,ROW([1]!Таблица4[Высота])-1),Счёт!$B186)),"")</f>
        <v/>
      </c>
    </row>
    <row r="187" spans="1:10" x14ac:dyDescent="0.25">
      <c r="A187" s="10">
        <v>180</v>
      </c>
      <c r="B187" s="11" t="str">
        <f t="shared" si="2"/>
        <v/>
      </c>
      <c r="C187" t="str" cm="1">
        <f t="array" ref="C187">IFERROR("Стеклопакет -  "&amp; INDEX([1]!Таблица4[Формула],SMALL(IF([1]!Таблица4[Заявка]=Счёт!$C$2,ROW([1]!Таблица4[Ширина])-1),Счёт!$B187)),"")</f>
        <v/>
      </c>
      <c r="E187" t="str" cm="1">
        <f t="array" ref="E187">IFERROR(INDEX([1]!Таблица4[Ширина],SMALL(IF([1]!Таблица4[Заявка]=Счёт!$C$2,ROW([1]!Таблица4[Ширина])-1),Счёт!$B187)),"")</f>
        <v/>
      </c>
      <c r="F187" t="str">
        <f t="array" ref="F187">IFERROR(INDEX([1]!Таблица4[Высота],SMALL(IF([1]!Таблица4[Заявка]=Счёт!$C$2,ROW([1]!Таблица4[Высота])-1),Счёт!$B187)),"")</f>
        <v/>
      </c>
      <c r="G187" t="str" cm="1">
        <f t="array" ref="G187">IFERROR(INDEX([1]!Таблица4[Кол.во.],SMALL(IF([1]!Таблица4[Заявка]=Счёт!$C$2,ROW([1]!Таблица4[Высота])-1),Счёт!$B187)),"")</f>
        <v/>
      </c>
      <c r="H187" t="str" cm="1">
        <f t="array" ref="H187">IFERROR((INDEX([1]!Таблица4[Площадь],SMALL(IF([1]!Таблица4[Заявка]=Счёт!$C$2,ROW([1]!Таблица4[Высота])-1),Счёт!$B187))*G187),"")</f>
        <v/>
      </c>
      <c r="I187" t="str" cm="1">
        <f t="array" ref="I187">IFERROR(INDEX([1]!Таблица4[Цена],SMALL(IF([1]!Таблица4[Заявка]=Счёт!$C$2,ROW([1]!Таблица4[Высота])-1),Счёт!$B187)),"")</f>
        <v/>
      </c>
      <c r="J187" t="str" cm="1">
        <f t="array" ref="J187">IFERROR(INDEX([1]!Таблица4[[Сумма ]],SMALL(IF([1]!Таблица4[Заявка]=Счёт!$C$2,ROW([1]!Таблица4[Высота])-1),Счёт!$B187)),"")</f>
        <v/>
      </c>
    </row>
    <row r="188" spans="1:10" x14ac:dyDescent="0.25">
      <c r="A188" s="10">
        <v>181</v>
      </c>
      <c r="B188" s="11" t="str">
        <f t="shared" si="2"/>
        <v/>
      </c>
      <c r="C188" t="str" cm="1">
        <f t="array" ref="C188">IFERROR("Стеклопакет -  "&amp; INDEX([1]!Таблица4[Формула],SMALL(IF([1]!Таблица4[Заявка]=Счёт!$C$2,ROW([1]!Таблица4[Ширина])-1),Счёт!$B188)),"")</f>
        <v/>
      </c>
      <c r="E188" t="str" cm="1">
        <f t="array" ref="E188">IFERROR(INDEX([1]!Таблица4[Ширина],SMALL(IF([1]!Таблица4[Заявка]=Счёт!$C$2,ROW([1]!Таблица4[Ширина])-1),Счёт!$B188)),"")</f>
        <v/>
      </c>
      <c r="F188" t="str">
        <f t="array" ref="F188">IFERROR(INDEX([1]!Таблица4[Высота],SMALL(IF([1]!Таблица4[Заявка]=Счёт!$C$2,ROW([1]!Таблица4[Высота])-1),Счёт!$B188)),"")</f>
        <v/>
      </c>
      <c r="G188" t="str" cm="1">
        <f t="array" ref="G188">IFERROR(INDEX([1]!Таблица4[Кол.во.],SMALL(IF([1]!Таблица4[Заявка]=Счёт!$C$2,ROW([1]!Таблица4[Высота])-1),Счёт!$B188)),"")</f>
        <v/>
      </c>
      <c r="H188" t="str" cm="1">
        <f t="array" ref="H188">IFERROR((INDEX([1]!Таблица4[Площадь],SMALL(IF([1]!Таблица4[Заявка]=Счёт!$C$2,ROW([1]!Таблица4[Высота])-1),Счёт!$B188))*G188),"")</f>
        <v/>
      </c>
      <c r="I188" t="str" cm="1">
        <f t="array" ref="I188">IFERROR(INDEX([1]!Таблица4[Цена],SMALL(IF([1]!Таблица4[Заявка]=Счёт!$C$2,ROW([1]!Таблица4[Высота])-1),Счёт!$B188)),"")</f>
        <v/>
      </c>
      <c r="J188" t="str" cm="1">
        <f t="array" ref="J188">IFERROR(INDEX([1]!Таблица4[[Сумма ]],SMALL(IF([1]!Таблица4[Заявка]=Счёт!$C$2,ROW([1]!Таблица4[Высота])-1),Счёт!$B188)),"")</f>
        <v/>
      </c>
    </row>
    <row r="189" spans="1:10" x14ac:dyDescent="0.25">
      <c r="A189" s="10">
        <v>182</v>
      </c>
      <c r="B189" s="11" t="str">
        <f t="shared" si="2"/>
        <v/>
      </c>
      <c r="C189" t="str" cm="1">
        <f t="array" ref="C189">IFERROR("Стеклопакет -  "&amp; INDEX([1]!Таблица4[Формула],SMALL(IF([1]!Таблица4[Заявка]=Счёт!$C$2,ROW([1]!Таблица4[Ширина])-1),Счёт!$B189)),"")</f>
        <v/>
      </c>
      <c r="E189" t="str" cm="1">
        <f t="array" ref="E189">IFERROR(INDEX([1]!Таблица4[Ширина],SMALL(IF([1]!Таблица4[Заявка]=Счёт!$C$2,ROW([1]!Таблица4[Ширина])-1),Счёт!$B189)),"")</f>
        <v/>
      </c>
      <c r="F189" t="str">
        <f t="array" ref="F189">IFERROR(INDEX([1]!Таблица4[Высота],SMALL(IF([1]!Таблица4[Заявка]=Счёт!$C$2,ROW([1]!Таблица4[Высота])-1),Счёт!$B189)),"")</f>
        <v/>
      </c>
      <c r="G189" t="str" cm="1">
        <f t="array" ref="G189">IFERROR(INDEX([1]!Таблица4[Кол.во.],SMALL(IF([1]!Таблица4[Заявка]=Счёт!$C$2,ROW([1]!Таблица4[Высота])-1),Счёт!$B189)),"")</f>
        <v/>
      </c>
      <c r="H189" t="str" cm="1">
        <f t="array" ref="H189">IFERROR((INDEX([1]!Таблица4[Площадь],SMALL(IF([1]!Таблица4[Заявка]=Счёт!$C$2,ROW([1]!Таблица4[Высота])-1),Счёт!$B189))*G189),"")</f>
        <v/>
      </c>
      <c r="I189" t="str" cm="1">
        <f t="array" ref="I189">IFERROR(INDEX([1]!Таблица4[Цена],SMALL(IF([1]!Таблица4[Заявка]=Счёт!$C$2,ROW([1]!Таблица4[Высота])-1),Счёт!$B189)),"")</f>
        <v/>
      </c>
      <c r="J189" t="str" cm="1">
        <f t="array" ref="J189">IFERROR(INDEX([1]!Таблица4[[Сумма ]],SMALL(IF([1]!Таблица4[Заявка]=Счёт!$C$2,ROW([1]!Таблица4[Высота])-1),Счёт!$B189)),"")</f>
        <v/>
      </c>
    </row>
    <row r="190" spans="1:10" x14ac:dyDescent="0.25">
      <c r="A190" s="10">
        <v>183</v>
      </c>
      <c r="B190" s="11" t="str">
        <f t="shared" si="2"/>
        <v/>
      </c>
      <c r="C190" t="str" cm="1">
        <f t="array" ref="C190">IFERROR("Стеклопакет -  "&amp; INDEX([1]!Таблица4[Формула],SMALL(IF([1]!Таблица4[Заявка]=Счёт!$C$2,ROW([1]!Таблица4[Ширина])-1),Счёт!$B190)),"")</f>
        <v/>
      </c>
      <c r="E190" t="str" cm="1">
        <f t="array" ref="E190">IFERROR(INDEX([1]!Таблица4[Ширина],SMALL(IF([1]!Таблица4[Заявка]=Счёт!$C$2,ROW([1]!Таблица4[Ширина])-1),Счёт!$B190)),"")</f>
        <v/>
      </c>
      <c r="F190" t="str">
        <f t="array" ref="F190">IFERROR(INDEX([1]!Таблица4[Высота],SMALL(IF([1]!Таблица4[Заявка]=Счёт!$C$2,ROW([1]!Таблица4[Высота])-1),Счёт!$B190)),"")</f>
        <v/>
      </c>
      <c r="G190" t="str" cm="1">
        <f t="array" ref="G190">IFERROR(INDEX([1]!Таблица4[Кол.во.],SMALL(IF([1]!Таблица4[Заявка]=Счёт!$C$2,ROW([1]!Таблица4[Высота])-1),Счёт!$B190)),"")</f>
        <v/>
      </c>
      <c r="H190" t="str" cm="1">
        <f t="array" ref="H190">IFERROR((INDEX([1]!Таблица4[Площадь],SMALL(IF([1]!Таблица4[Заявка]=Счёт!$C$2,ROW([1]!Таблица4[Высота])-1),Счёт!$B190))*G190),"")</f>
        <v/>
      </c>
      <c r="I190" t="str" cm="1">
        <f t="array" ref="I190">IFERROR(INDEX([1]!Таблица4[Цена],SMALL(IF([1]!Таблица4[Заявка]=Счёт!$C$2,ROW([1]!Таблица4[Высота])-1),Счёт!$B190)),"")</f>
        <v/>
      </c>
      <c r="J190" t="str" cm="1">
        <f t="array" ref="J190">IFERROR(INDEX([1]!Таблица4[[Сумма ]],SMALL(IF([1]!Таблица4[Заявка]=Счёт!$C$2,ROW([1]!Таблица4[Высота])-1),Счёт!$B190)),"")</f>
        <v/>
      </c>
    </row>
    <row r="191" spans="1:10" x14ac:dyDescent="0.25">
      <c r="A191" s="10">
        <v>184</v>
      </c>
      <c r="B191" s="11" t="str">
        <f t="shared" si="2"/>
        <v/>
      </c>
      <c r="C191" t="str" cm="1">
        <f t="array" ref="C191">IFERROR("Стеклопакет -  "&amp; INDEX([1]!Таблица4[Формула],SMALL(IF([1]!Таблица4[Заявка]=Счёт!$C$2,ROW([1]!Таблица4[Ширина])-1),Счёт!$B191)),"")</f>
        <v/>
      </c>
      <c r="E191" t="str" cm="1">
        <f t="array" ref="E191">IFERROR(INDEX([1]!Таблица4[Ширина],SMALL(IF([1]!Таблица4[Заявка]=Счёт!$C$2,ROW([1]!Таблица4[Ширина])-1),Счёт!$B191)),"")</f>
        <v/>
      </c>
      <c r="F191" t="str">
        <f t="array" ref="F191">IFERROR(INDEX([1]!Таблица4[Высота],SMALL(IF([1]!Таблица4[Заявка]=Счёт!$C$2,ROW([1]!Таблица4[Высота])-1),Счёт!$B191)),"")</f>
        <v/>
      </c>
      <c r="G191" t="str" cm="1">
        <f t="array" ref="G191">IFERROR(INDEX([1]!Таблица4[Кол.во.],SMALL(IF([1]!Таблица4[Заявка]=Счёт!$C$2,ROW([1]!Таблица4[Высота])-1),Счёт!$B191)),"")</f>
        <v/>
      </c>
      <c r="H191" t="str" cm="1">
        <f t="array" ref="H191">IFERROR((INDEX([1]!Таблица4[Площадь],SMALL(IF([1]!Таблица4[Заявка]=Счёт!$C$2,ROW([1]!Таблица4[Высота])-1),Счёт!$B191))*G191),"")</f>
        <v/>
      </c>
      <c r="I191" t="str" cm="1">
        <f t="array" ref="I191">IFERROR(INDEX([1]!Таблица4[Цена],SMALL(IF([1]!Таблица4[Заявка]=Счёт!$C$2,ROW([1]!Таблица4[Высота])-1),Счёт!$B191)),"")</f>
        <v/>
      </c>
      <c r="J191" t="str" cm="1">
        <f t="array" ref="J191">IFERROR(INDEX([1]!Таблица4[[Сумма ]],SMALL(IF([1]!Таблица4[Заявка]=Счёт!$C$2,ROW([1]!Таблица4[Высота])-1),Счёт!$B191)),"")</f>
        <v/>
      </c>
    </row>
    <row r="192" spans="1:10" x14ac:dyDescent="0.25">
      <c r="A192" s="10">
        <v>185</v>
      </c>
      <c r="B192" s="11" t="str">
        <f t="shared" si="2"/>
        <v/>
      </c>
      <c r="C192" t="str" cm="1">
        <f t="array" ref="C192">IFERROR("Стеклопакет -  "&amp; INDEX([1]!Таблица4[Формула],SMALL(IF([1]!Таблица4[Заявка]=Счёт!$C$2,ROW([1]!Таблица4[Ширина])-1),Счёт!$B192)),"")</f>
        <v/>
      </c>
      <c r="E192" t="str" cm="1">
        <f t="array" ref="E192">IFERROR(INDEX([1]!Таблица4[Ширина],SMALL(IF([1]!Таблица4[Заявка]=Счёт!$C$2,ROW([1]!Таблица4[Ширина])-1),Счёт!$B192)),"")</f>
        <v/>
      </c>
      <c r="F192" t="str">
        <f t="array" ref="F192">IFERROR(INDEX([1]!Таблица4[Высота],SMALL(IF([1]!Таблица4[Заявка]=Счёт!$C$2,ROW([1]!Таблица4[Высота])-1),Счёт!$B192)),"")</f>
        <v/>
      </c>
      <c r="G192" t="str" cm="1">
        <f t="array" ref="G192">IFERROR(INDEX([1]!Таблица4[Кол.во.],SMALL(IF([1]!Таблица4[Заявка]=Счёт!$C$2,ROW([1]!Таблица4[Высота])-1),Счёт!$B192)),"")</f>
        <v/>
      </c>
      <c r="H192" t="str" cm="1">
        <f t="array" ref="H192">IFERROR((INDEX([1]!Таблица4[Площадь],SMALL(IF([1]!Таблица4[Заявка]=Счёт!$C$2,ROW([1]!Таблица4[Высота])-1),Счёт!$B192))*G192),"")</f>
        <v/>
      </c>
      <c r="I192" t="str" cm="1">
        <f t="array" ref="I192">IFERROR(INDEX([1]!Таблица4[Цена],SMALL(IF([1]!Таблица4[Заявка]=Счёт!$C$2,ROW([1]!Таблица4[Высота])-1),Счёт!$B192)),"")</f>
        <v/>
      </c>
      <c r="J192" t="str" cm="1">
        <f t="array" ref="J192">IFERROR(INDEX([1]!Таблица4[[Сумма ]],SMALL(IF([1]!Таблица4[Заявка]=Счёт!$C$2,ROW([1]!Таблица4[Высота])-1),Счёт!$B192)),"")</f>
        <v/>
      </c>
    </row>
    <row r="193" spans="1:10" x14ac:dyDescent="0.25">
      <c r="A193" s="10">
        <v>186</v>
      </c>
      <c r="B193" s="11" t="str">
        <f t="shared" si="2"/>
        <v/>
      </c>
      <c r="C193" t="str" cm="1">
        <f t="array" ref="C193">IFERROR("Стеклопакет -  "&amp; INDEX([1]!Таблица4[Формула],SMALL(IF([1]!Таблица4[Заявка]=Счёт!$C$2,ROW([1]!Таблица4[Ширина])-1),Счёт!$B193)),"")</f>
        <v/>
      </c>
      <c r="E193" t="str" cm="1">
        <f t="array" ref="E193">IFERROR(INDEX([1]!Таблица4[Ширина],SMALL(IF([1]!Таблица4[Заявка]=Счёт!$C$2,ROW([1]!Таблица4[Ширина])-1),Счёт!$B193)),"")</f>
        <v/>
      </c>
      <c r="F193" t="str">
        <f t="array" ref="F193">IFERROR(INDEX([1]!Таблица4[Высота],SMALL(IF([1]!Таблица4[Заявка]=Счёт!$C$2,ROW([1]!Таблица4[Высота])-1),Счёт!$B193)),"")</f>
        <v/>
      </c>
      <c r="G193" t="str" cm="1">
        <f t="array" ref="G193">IFERROR(INDEX([1]!Таблица4[Кол.во.],SMALL(IF([1]!Таблица4[Заявка]=Счёт!$C$2,ROW([1]!Таблица4[Высота])-1),Счёт!$B193)),"")</f>
        <v/>
      </c>
      <c r="H193" t="str" cm="1">
        <f t="array" ref="H193">IFERROR((INDEX([1]!Таблица4[Площадь],SMALL(IF([1]!Таблица4[Заявка]=Счёт!$C$2,ROW([1]!Таблица4[Высота])-1),Счёт!$B193))*G193),"")</f>
        <v/>
      </c>
      <c r="I193" t="str" cm="1">
        <f t="array" ref="I193">IFERROR(INDEX([1]!Таблица4[Цена],SMALL(IF([1]!Таблица4[Заявка]=Счёт!$C$2,ROW([1]!Таблица4[Высота])-1),Счёт!$B193)),"")</f>
        <v/>
      </c>
      <c r="J193" t="str" cm="1">
        <f t="array" ref="J193">IFERROR(INDEX([1]!Таблица4[[Сумма ]],SMALL(IF([1]!Таблица4[Заявка]=Счёт!$C$2,ROW([1]!Таблица4[Высота])-1),Счёт!$B193)),"")</f>
        <v/>
      </c>
    </row>
    <row r="194" spans="1:10" x14ac:dyDescent="0.25">
      <c r="A194" s="10">
        <v>187</v>
      </c>
      <c r="B194" s="11" t="str">
        <f t="shared" si="2"/>
        <v/>
      </c>
      <c r="C194" t="str" cm="1">
        <f t="array" ref="C194">IFERROR("Стеклопакет -  "&amp; INDEX([1]!Таблица4[Формула],SMALL(IF([1]!Таблица4[Заявка]=Счёт!$C$2,ROW([1]!Таблица4[Ширина])-1),Счёт!$B194)),"")</f>
        <v/>
      </c>
      <c r="E194" t="str" cm="1">
        <f t="array" ref="E194">IFERROR(INDEX([1]!Таблица4[Ширина],SMALL(IF([1]!Таблица4[Заявка]=Счёт!$C$2,ROW([1]!Таблица4[Ширина])-1),Счёт!$B194)),"")</f>
        <v/>
      </c>
      <c r="F194" t="str">
        <f t="array" ref="F194">IFERROR(INDEX([1]!Таблица4[Высота],SMALL(IF([1]!Таблица4[Заявка]=Счёт!$C$2,ROW([1]!Таблица4[Высота])-1),Счёт!$B194)),"")</f>
        <v/>
      </c>
      <c r="G194" t="str" cm="1">
        <f t="array" ref="G194">IFERROR(INDEX([1]!Таблица4[Кол.во.],SMALL(IF([1]!Таблица4[Заявка]=Счёт!$C$2,ROW([1]!Таблица4[Высота])-1),Счёт!$B194)),"")</f>
        <v/>
      </c>
      <c r="H194" t="str" cm="1">
        <f t="array" ref="H194">IFERROR((INDEX([1]!Таблица4[Площадь],SMALL(IF([1]!Таблица4[Заявка]=Счёт!$C$2,ROW([1]!Таблица4[Высота])-1),Счёт!$B194))*G194),"")</f>
        <v/>
      </c>
      <c r="I194" t="str" cm="1">
        <f t="array" ref="I194">IFERROR(INDEX([1]!Таблица4[Цена],SMALL(IF([1]!Таблица4[Заявка]=Счёт!$C$2,ROW([1]!Таблица4[Высота])-1),Счёт!$B194)),"")</f>
        <v/>
      </c>
      <c r="J194" t="str" cm="1">
        <f t="array" ref="J194">IFERROR(INDEX([1]!Таблица4[[Сумма ]],SMALL(IF([1]!Таблица4[Заявка]=Счёт!$C$2,ROW([1]!Таблица4[Высота])-1),Счёт!$B194)),"")</f>
        <v/>
      </c>
    </row>
    <row r="195" spans="1:10" x14ac:dyDescent="0.25">
      <c r="A195" s="10">
        <v>188</v>
      </c>
      <c r="B195" s="11" t="str">
        <f t="shared" si="2"/>
        <v/>
      </c>
      <c r="C195" t="str" cm="1">
        <f t="array" ref="C195">IFERROR("Стеклопакет -  "&amp; INDEX([1]!Таблица4[Формула],SMALL(IF([1]!Таблица4[Заявка]=Счёт!$C$2,ROW([1]!Таблица4[Ширина])-1),Счёт!$B195)),"")</f>
        <v/>
      </c>
      <c r="E195" t="str" cm="1">
        <f t="array" ref="E195">IFERROR(INDEX([1]!Таблица4[Ширина],SMALL(IF([1]!Таблица4[Заявка]=Счёт!$C$2,ROW([1]!Таблица4[Ширина])-1),Счёт!$B195)),"")</f>
        <v/>
      </c>
      <c r="F195" t="str">
        <f t="array" ref="F195">IFERROR(INDEX([1]!Таблица4[Высота],SMALL(IF([1]!Таблица4[Заявка]=Счёт!$C$2,ROW([1]!Таблица4[Высота])-1),Счёт!$B195)),"")</f>
        <v/>
      </c>
      <c r="G195" t="str" cm="1">
        <f t="array" ref="G195">IFERROR(INDEX([1]!Таблица4[Кол.во.],SMALL(IF([1]!Таблица4[Заявка]=Счёт!$C$2,ROW([1]!Таблица4[Высота])-1),Счёт!$B195)),"")</f>
        <v/>
      </c>
      <c r="H195" t="str" cm="1">
        <f t="array" ref="H195">IFERROR((INDEX([1]!Таблица4[Площадь],SMALL(IF([1]!Таблица4[Заявка]=Счёт!$C$2,ROW([1]!Таблица4[Высота])-1),Счёт!$B195))*G195),"")</f>
        <v/>
      </c>
      <c r="I195" t="str" cm="1">
        <f t="array" ref="I195">IFERROR(INDEX([1]!Таблица4[Цена],SMALL(IF([1]!Таблица4[Заявка]=Счёт!$C$2,ROW([1]!Таблица4[Высота])-1),Счёт!$B195)),"")</f>
        <v/>
      </c>
      <c r="J195" t="str" cm="1">
        <f t="array" ref="J195">IFERROR(INDEX([1]!Таблица4[[Сумма ]],SMALL(IF([1]!Таблица4[Заявка]=Счёт!$C$2,ROW([1]!Таблица4[Высота])-1),Счёт!$B195)),"")</f>
        <v/>
      </c>
    </row>
    <row r="196" spans="1:10" x14ac:dyDescent="0.25">
      <c r="A196" s="10">
        <v>189</v>
      </c>
      <c r="B196" s="11" t="str">
        <f t="shared" si="2"/>
        <v/>
      </c>
      <c r="C196" t="str" cm="1">
        <f t="array" ref="C196">IFERROR("Стеклопакет -  "&amp; INDEX([1]!Таблица4[Формула],SMALL(IF([1]!Таблица4[Заявка]=Счёт!$C$2,ROW([1]!Таблица4[Ширина])-1),Счёт!$B196)),"")</f>
        <v/>
      </c>
      <c r="E196" t="str" cm="1">
        <f t="array" ref="E196">IFERROR(INDEX([1]!Таблица4[Ширина],SMALL(IF([1]!Таблица4[Заявка]=Счёт!$C$2,ROW([1]!Таблица4[Ширина])-1),Счёт!$B196)),"")</f>
        <v/>
      </c>
      <c r="F196" t="str">
        <f t="array" ref="F196">IFERROR(INDEX([1]!Таблица4[Высота],SMALL(IF([1]!Таблица4[Заявка]=Счёт!$C$2,ROW([1]!Таблица4[Высота])-1),Счёт!$B196)),"")</f>
        <v/>
      </c>
      <c r="G196" t="str" cm="1">
        <f t="array" ref="G196">IFERROR(INDEX([1]!Таблица4[Кол.во.],SMALL(IF([1]!Таблица4[Заявка]=Счёт!$C$2,ROW([1]!Таблица4[Высота])-1),Счёт!$B196)),"")</f>
        <v/>
      </c>
      <c r="H196" t="str" cm="1">
        <f t="array" ref="H196">IFERROR((INDEX([1]!Таблица4[Площадь],SMALL(IF([1]!Таблица4[Заявка]=Счёт!$C$2,ROW([1]!Таблица4[Высота])-1),Счёт!$B196))*G196),"")</f>
        <v/>
      </c>
      <c r="I196" t="str" cm="1">
        <f t="array" ref="I196">IFERROR(INDEX([1]!Таблица4[Цена],SMALL(IF([1]!Таблица4[Заявка]=Счёт!$C$2,ROW([1]!Таблица4[Высота])-1),Счёт!$B196)),"")</f>
        <v/>
      </c>
      <c r="J196" t="str" cm="1">
        <f t="array" ref="J196">IFERROR(INDEX([1]!Таблица4[[Сумма ]],SMALL(IF([1]!Таблица4[Заявка]=Счёт!$C$2,ROW([1]!Таблица4[Высота])-1),Счёт!$B196)),"")</f>
        <v/>
      </c>
    </row>
    <row r="197" spans="1:10" x14ac:dyDescent="0.25">
      <c r="A197" s="10">
        <v>190</v>
      </c>
      <c r="B197" s="11" t="str">
        <f t="shared" si="2"/>
        <v/>
      </c>
      <c r="C197" t="str" cm="1">
        <f t="array" ref="C197">IFERROR("Стеклопакет -  "&amp; INDEX([1]!Таблица4[Формула],SMALL(IF([1]!Таблица4[Заявка]=Счёт!$C$2,ROW([1]!Таблица4[Ширина])-1),Счёт!$B197)),"")</f>
        <v/>
      </c>
      <c r="E197" t="str" cm="1">
        <f t="array" ref="E197">IFERROR(INDEX([1]!Таблица4[Ширина],SMALL(IF([1]!Таблица4[Заявка]=Счёт!$C$2,ROW([1]!Таблица4[Ширина])-1),Счёт!$B197)),"")</f>
        <v/>
      </c>
      <c r="F197" t="str">
        <f t="array" ref="F197">IFERROR(INDEX([1]!Таблица4[Высота],SMALL(IF([1]!Таблица4[Заявка]=Счёт!$C$2,ROW([1]!Таблица4[Высота])-1),Счёт!$B197)),"")</f>
        <v/>
      </c>
      <c r="G197" t="str" cm="1">
        <f t="array" ref="G197">IFERROR(INDEX([1]!Таблица4[Кол.во.],SMALL(IF([1]!Таблица4[Заявка]=Счёт!$C$2,ROW([1]!Таблица4[Высота])-1),Счёт!$B197)),"")</f>
        <v/>
      </c>
      <c r="H197" t="str" cm="1">
        <f t="array" ref="H197">IFERROR((INDEX([1]!Таблица4[Площадь],SMALL(IF([1]!Таблица4[Заявка]=Счёт!$C$2,ROW([1]!Таблица4[Высота])-1),Счёт!$B197))*G197),"")</f>
        <v/>
      </c>
      <c r="I197" t="str" cm="1">
        <f t="array" ref="I197">IFERROR(INDEX([1]!Таблица4[Цена],SMALL(IF([1]!Таблица4[Заявка]=Счёт!$C$2,ROW([1]!Таблица4[Высота])-1),Счёт!$B197)),"")</f>
        <v/>
      </c>
      <c r="J197" t="str" cm="1">
        <f t="array" ref="J197">IFERROR(INDEX([1]!Таблица4[[Сумма ]],SMALL(IF([1]!Таблица4[Заявка]=Счёт!$C$2,ROW([1]!Таблица4[Высота])-1),Счёт!$B197)),"")</f>
        <v/>
      </c>
    </row>
    <row r="198" spans="1:10" x14ac:dyDescent="0.25">
      <c r="A198" s="10">
        <v>191</v>
      </c>
      <c r="B198" s="11" t="str">
        <f t="shared" si="2"/>
        <v/>
      </c>
      <c r="C198" t="str" cm="1">
        <f t="array" ref="C198">IFERROR("Стеклопакет -  "&amp; INDEX([1]!Таблица4[Формула],SMALL(IF([1]!Таблица4[Заявка]=Счёт!$C$2,ROW([1]!Таблица4[Ширина])-1),Счёт!$B198)),"")</f>
        <v/>
      </c>
      <c r="E198" t="str" cm="1">
        <f t="array" ref="E198">IFERROR(INDEX([1]!Таблица4[Ширина],SMALL(IF([1]!Таблица4[Заявка]=Счёт!$C$2,ROW([1]!Таблица4[Ширина])-1),Счёт!$B198)),"")</f>
        <v/>
      </c>
      <c r="F198" t="str">
        <f t="array" ref="F198">IFERROR(INDEX([1]!Таблица4[Высота],SMALL(IF([1]!Таблица4[Заявка]=Счёт!$C$2,ROW([1]!Таблица4[Высота])-1),Счёт!$B198)),"")</f>
        <v/>
      </c>
      <c r="G198" t="str" cm="1">
        <f t="array" ref="G198">IFERROR(INDEX([1]!Таблица4[Кол.во.],SMALL(IF([1]!Таблица4[Заявка]=Счёт!$C$2,ROW([1]!Таблица4[Высота])-1),Счёт!$B198)),"")</f>
        <v/>
      </c>
      <c r="H198" t="str" cm="1">
        <f t="array" ref="H198">IFERROR((INDEX([1]!Таблица4[Площадь],SMALL(IF([1]!Таблица4[Заявка]=Счёт!$C$2,ROW([1]!Таблица4[Высота])-1),Счёт!$B198))*G198),"")</f>
        <v/>
      </c>
      <c r="I198" t="str" cm="1">
        <f t="array" ref="I198">IFERROR(INDEX([1]!Таблица4[Цена],SMALL(IF([1]!Таблица4[Заявка]=Счёт!$C$2,ROW([1]!Таблица4[Высота])-1),Счёт!$B198)),"")</f>
        <v/>
      </c>
      <c r="J198" t="str" cm="1">
        <f t="array" ref="J198">IFERROR(INDEX([1]!Таблица4[[Сумма ]],SMALL(IF([1]!Таблица4[Заявка]=Счёт!$C$2,ROW([1]!Таблица4[Высота])-1),Счёт!$B198)),"")</f>
        <v/>
      </c>
    </row>
    <row r="199" spans="1:10" x14ac:dyDescent="0.25">
      <c r="A199" s="10">
        <v>192</v>
      </c>
      <c r="B199" s="11" t="str">
        <f t="shared" si="2"/>
        <v/>
      </c>
      <c r="C199" t="str" cm="1">
        <f t="array" ref="C199">IFERROR("Стеклопакет -  "&amp; INDEX([1]!Таблица4[Формула],SMALL(IF([1]!Таблица4[Заявка]=Счёт!$C$2,ROW([1]!Таблица4[Ширина])-1),Счёт!$B199)),"")</f>
        <v/>
      </c>
      <c r="E199" t="str" cm="1">
        <f t="array" ref="E199">IFERROR(INDEX([1]!Таблица4[Ширина],SMALL(IF([1]!Таблица4[Заявка]=Счёт!$C$2,ROW([1]!Таблица4[Ширина])-1),Счёт!$B199)),"")</f>
        <v/>
      </c>
      <c r="F199" t="str">
        <f t="array" ref="F199">IFERROR(INDEX([1]!Таблица4[Высота],SMALL(IF([1]!Таблица4[Заявка]=Счёт!$C$2,ROW([1]!Таблица4[Высота])-1),Счёт!$B199)),"")</f>
        <v/>
      </c>
      <c r="G199" t="str" cm="1">
        <f t="array" ref="G199">IFERROR(INDEX([1]!Таблица4[Кол.во.],SMALL(IF([1]!Таблица4[Заявка]=Счёт!$C$2,ROW([1]!Таблица4[Высота])-1),Счёт!$B199)),"")</f>
        <v/>
      </c>
      <c r="H199" t="str" cm="1">
        <f t="array" ref="H199">IFERROR((INDEX([1]!Таблица4[Площадь],SMALL(IF([1]!Таблица4[Заявка]=Счёт!$C$2,ROW([1]!Таблица4[Высота])-1),Счёт!$B199))*G199),"")</f>
        <v/>
      </c>
      <c r="I199" t="str" cm="1">
        <f t="array" ref="I199">IFERROR(INDEX([1]!Таблица4[Цена],SMALL(IF([1]!Таблица4[Заявка]=Счёт!$C$2,ROW([1]!Таблица4[Высота])-1),Счёт!$B199)),"")</f>
        <v/>
      </c>
      <c r="J199" t="str" cm="1">
        <f t="array" ref="J199">IFERROR(INDEX([1]!Таблица4[[Сумма ]],SMALL(IF([1]!Таблица4[Заявка]=Счёт!$C$2,ROW([1]!Таблица4[Высота])-1),Счёт!$B199)),"")</f>
        <v/>
      </c>
    </row>
    <row r="200" spans="1:10" x14ac:dyDescent="0.25">
      <c r="A200" s="10">
        <v>193</v>
      </c>
      <c r="B200" s="11" t="str">
        <f t="shared" si="2"/>
        <v/>
      </c>
      <c r="C200" t="str" cm="1">
        <f t="array" ref="C200">IFERROR("Стеклопакет -  "&amp; INDEX([1]!Таблица4[Формула],SMALL(IF([1]!Таблица4[Заявка]=Счёт!$C$2,ROW([1]!Таблица4[Ширина])-1),Счёт!$B200)),"")</f>
        <v/>
      </c>
      <c r="E200" t="str" cm="1">
        <f t="array" ref="E200">IFERROR(INDEX([1]!Таблица4[Ширина],SMALL(IF([1]!Таблица4[Заявка]=Счёт!$C$2,ROW([1]!Таблица4[Ширина])-1),Счёт!$B200)),"")</f>
        <v/>
      </c>
      <c r="F200" t="str">
        <f t="array" ref="F200">IFERROR(INDEX([1]!Таблица4[Высота],SMALL(IF([1]!Таблица4[Заявка]=Счёт!$C$2,ROW([1]!Таблица4[Высота])-1),Счёт!$B200)),"")</f>
        <v/>
      </c>
      <c r="G200" t="str" cm="1">
        <f t="array" ref="G200">IFERROR(INDEX([1]!Таблица4[Кол.во.],SMALL(IF([1]!Таблица4[Заявка]=Счёт!$C$2,ROW([1]!Таблица4[Высота])-1),Счёт!$B200)),"")</f>
        <v/>
      </c>
      <c r="H200" t="str" cm="1">
        <f t="array" ref="H200">IFERROR((INDEX([1]!Таблица4[Площадь],SMALL(IF([1]!Таблица4[Заявка]=Счёт!$C$2,ROW([1]!Таблица4[Высота])-1),Счёт!$B200))*G200),"")</f>
        <v/>
      </c>
      <c r="I200" t="str" cm="1">
        <f t="array" ref="I200">IFERROR(INDEX([1]!Таблица4[Цена],SMALL(IF([1]!Таблица4[Заявка]=Счёт!$C$2,ROW([1]!Таблица4[Высота])-1),Счёт!$B200)),"")</f>
        <v/>
      </c>
      <c r="J200" t="str" cm="1">
        <f t="array" ref="J200">IFERROR(INDEX([1]!Таблица4[[Сумма ]],SMALL(IF([1]!Таблица4[Заявка]=Счёт!$C$2,ROW([1]!Таблица4[Высота])-1),Счёт!$B200)),"")</f>
        <v/>
      </c>
    </row>
    <row r="201" spans="1:10" x14ac:dyDescent="0.25">
      <c r="A201" s="10">
        <v>194</v>
      </c>
      <c r="B201" s="11" t="str">
        <f t="shared" ref="B201:B264" si="3">IF($C$4&gt;A200,A201,"")</f>
        <v/>
      </c>
      <c r="C201" t="str" cm="1">
        <f t="array" ref="C201">IFERROR("Стеклопакет -  "&amp; INDEX([1]!Таблица4[Формула],SMALL(IF([1]!Таблица4[Заявка]=Счёт!$C$2,ROW([1]!Таблица4[Ширина])-1),Счёт!$B201)),"")</f>
        <v/>
      </c>
      <c r="E201" t="str" cm="1">
        <f t="array" ref="E201">IFERROR(INDEX([1]!Таблица4[Ширина],SMALL(IF([1]!Таблица4[Заявка]=Счёт!$C$2,ROW([1]!Таблица4[Ширина])-1),Счёт!$B201)),"")</f>
        <v/>
      </c>
      <c r="F201" t="str">
        <f t="array" ref="F201">IFERROR(INDEX([1]!Таблица4[Высота],SMALL(IF([1]!Таблица4[Заявка]=Счёт!$C$2,ROW([1]!Таблица4[Высота])-1),Счёт!$B201)),"")</f>
        <v/>
      </c>
      <c r="G201" t="str" cm="1">
        <f t="array" ref="G201">IFERROR(INDEX([1]!Таблица4[Кол.во.],SMALL(IF([1]!Таблица4[Заявка]=Счёт!$C$2,ROW([1]!Таблица4[Высота])-1),Счёт!$B201)),"")</f>
        <v/>
      </c>
      <c r="H201" t="str" cm="1">
        <f t="array" ref="H201">IFERROR((INDEX([1]!Таблица4[Площадь],SMALL(IF([1]!Таблица4[Заявка]=Счёт!$C$2,ROW([1]!Таблица4[Высота])-1),Счёт!$B201))*G201),"")</f>
        <v/>
      </c>
      <c r="I201" t="str" cm="1">
        <f t="array" ref="I201">IFERROR(INDEX([1]!Таблица4[Цена],SMALL(IF([1]!Таблица4[Заявка]=Счёт!$C$2,ROW([1]!Таблица4[Высота])-1),Счёт!$B201)),"")</f>
        <v/>
      </c>
      <c r="J201" t="str" cm="1">
        <f t="array" ref="J201">IFERROR(INDEX([1]!Таблица4[[Сумма ]],SMALL(IF([1]!Таблица4[Заявка]=Счёт!$C$2,ROW([1]!Таблица4[Высота])-1),Счёт!$B201)),"")</f>
        <v/>
      </c>
    </row>
    <row r="202" spans="1:10" x14ac:dyDescent="0.25">
      <c r="A202" s="10">
        <v>195</v>
      </c>
      <c r="B202" s="11" t="str">
        <f t="shared" si="3"/>
        <v/>
      </c>
      <c r="C202" t="str" cm="1">
        <f t="array" ref="C202">IFERROR("Стеклопакет -  "&amp; INDEX([1]!Таблица4[Формула],SMALL(IF([1]!Таблица4[Заявка]=Счёт!$C$2,ROW([1]!Таблица4[Ширина])-1),Счёт!$B202)),"")</f>
        <v/>
      </c>
      <c r="E202" t="str" cm="1">
        <f t="array" ref="E202">IFERROR(INDEX([1]!Таблица4[Ширина],SMALL(IF([1]!Таблица4[Заявка]=Счёт!$C$2,ROW([1]!Таблица4[Ширина])-1),Счёт!$B202)),"")</f>
        <v/>
      </c>
      <c r="F202" t="str">
        <f t="array" ref="F202">IFERROR(INDEX([1]!Таблица4[Высота],SMALL(IF([1]!Таблица4[Заявка]=Счёт!$C$2,ROW([1]!Таблица4[Высота])-1),Счёт!$B202)),"")</f>
        <v/>
      </c>
      <c r="G202" t="str" cm="1">
        <f t="array" ref="G202">IFERROR(INDEX([1]!Таблица4[Кол.во.],SMALL(IF([1]!Таблица4[Заявка]=Счёт!$C$2,ROW([1]!Таблица4[Высота])-1),Счёт!$B202)),"")</f>
        <v/>
      </c>
      <c r="H202" t="str" cm="1">
        <f t="array" ref="H202">IFERROR((INDEX([1]!Таблица4[Площадь],SMALL(IF([1]!Таблица4[Заявка]=Счёт!$C$2,ROW([1]!Таблица4[Высота])-1),Счёт!$B202))*G202),"")</f>
        <v/>
      </c>
      <c r="I202" t="str" cm="1">
        <f t="array" ref="I202">IFERROR(INDEX([1]!Таблица4[Цена],SMALL(IF([1]!Таблица4[Заявка]=Счёт!$C$2,ROW([1]!Таблица4[Высота])-1),Счёт!$B202)),"")</f>
        <v/>
      </c>
      <c r="J202" t="str" cm="1">
        <f t="array" ref="J202">IFERROR(INDEX([1]!Таблица4[[Сумма ]],SMALL(IF([1]!Таблица4[Заявка]=Счёт!$C$2,ROW([1]!Таблица4[Высота])-1),Счёт!$B202)),"")</f>
        <v/>
      </c>
    </row>
    <row r="203" spans="1:10" x14ac:dyDescent="0.25">
      <c r="A203" s="10">
        <v>196</v>
      </c>
      <c r="B203" s="11" t="str">
        <f t="shared" si="3"/>
        <v/>
      </c>
      <c r="C203" t="str" cm="1">
        <f t="array" ref="C203">IFERROR("Стеклопакет -  "&amp; INDEX([1]!Таблица4[Формула],SMALL(IF([1]!Таблица4[Заявка]=Счёт!$C$2,ROW([1]!Таблица4[Ширина])-1),Счёт!$B203)),"")</f>
        <v/>
      </c>
      <c r="E203" t="str" cm="1">
        <f t="array" ref="E203">IFERROR(INDEX([1]!Таблица4[Ширина],SMALL(IF([1]!Таблица4[Заявка]=Счёт!$C$2,ROW([1]!Таблица4[Ширина])-1),Счёт!$B203)),"")</f>
        <v/>
      </c>
      <c r="F203" t="str">
        <f t="array" ref="F203">IFERROR(INDEX([1]!Таблица4[Высота],SMALL(IF([1]!Таблица4[Заявка]=Счёт!$C$2,ROW([1]!Таблица4[Высота])-1),Счёт!$B203)),"")</f>
        <v/>
      </c>
      <c r="G203" t="str" cm="1">
        <f t="array" ref="G203">IFERROR(INDEX([1]!Таблица4[Кол.во.],SMALL(IF([1]!Таблица4[Заявка]=Счёт!$C$2,ROW([1]!Таблица4[Высота])-1),Счёт!$B203)),"")</f>
        <v/>
      </c>
      <c r="H203" t="str" cm="1">
        <f t="array" ref="H203">IFERROR((INDEX([1]!Таблица4[Площадь],SMALL(IF([1]!Таблица4[Заявка]=Счёт!$C$2,ROW([1]!Таблица4[Высота])-1),Счёт!$B203))*G203),"")</f>
        <v/>
      </c>
      <c r="I203" t="str" cm="1">
        <f t="array" ref="I203">IFERROR(INDEX([1]!Таблица4[Цена],SMALL(IF([1]!Таблица4[Заявка]=Счёт!$C$2,ROW([1]!Таблица4[Высота])-1),Счёт!$B203)),"")</f>
        <v/>
      </c>
      <c r="J203" t="str" cm="1">
        <f t="array" ref="J203">IFERROR(INDEX([1]!Таблица4[[Сумма ]],SMALL(IF([1]!Таблица4[Заявка]=Счёт!$C$2,ROW([1]!Таблица4[Высота])-1),Счёт!$B203)),"")</f>
        <v/>
      </c>
    </row>
    <row r="204" spans="1:10" x14ac:dyDescent="0.25">
      <c r="A204" s="10">
        <v>197</v>
      </c>
      <c r="B204" s="11" t="str">
        <f t="shared" si="3"/>
        <v/>
      </c>
      <c r="C204" t="str" cm="1">
        <f t="array" ref="C204">IFERROR("Стеклопакет -  "&amp; INDEX([1]!Таблица4[Формула],SMALL(IF([1]!Таблица4[Заявка]=Счёт!$C$2,ROW([1]!Таблица4[Ширина])-1),Счёт!$B204)),"")</f>
        <v/>
      </c>
      <c r="E204" t="str" cm="1">
        <f t="array" ref="E204">IFERROR(INDEX([1]!Таблица4[Ширина],SMALL(IF([1]!Таблица4[Заявка]=Счёт!$C$2,ROW([1]!Таблица4[Ширина])-1),Счёт!$B204)),"")</f>
        <v/>
      </c>
      <c r="F204" t="str">
        <f t="array" ref="F204">IFERROR(INDEX([1]!Таблица4[Высота],SMALL(IF([1]!Таблица4[Заявка]=Счёт!$C$2,ROW([1]!Таблица4[Высота])-1),Счёт!$B204)),"")</f>
        <v/>
      </c>
      <c r="G204" t="str" cm="1">
        <f t="array" ref="G204">IFERROR(INDEX([1]!Таблица4[Кол.во.],SMALL(IF([1]!Таблица4[Заявка]=Счёт!$C$2,ROW([1]!Таблица4[Высота])-1),Счёт!$B204)),"")</f>
        <v/>
      </c>
      <c r="H204" t="str" cm="1">
        <f t="array" ref="H204">IFERROR((INDEX([1]!Таблица4[Площадь],SMALL(IF([1]!Таблица4[Заявка]=Счёт!$C$2,ROW([1]!Таблица4[Высота])-1),Счёт!$B204))*G204),"")</f>
        <v/>
      </c>
      <c r="I204" t="str" cm="1">
        <f t="array" ref="I204">IFERROR(INDEX([1]!Таблица4[Цена],SMALL(IF([1]!Таблица4[Заявка]=Счёт!$C$2,ROW([1]!Таблица4[Высота])-1),Счёт!$B204)),"")</f>
        <v/>
      </c>
      <c r="J204" t="str" cm="1">
        <f t="array" ref="J204">IFERROR(INDEX([1]!Таблица4[[Сумма ]],SMALL(IF([1]!Таблица4[Заявка]=Счёт!$C$2,ROW([1]!Таблица4[Высота])-1),Счёт!$B204)),"")</f>
        <v/>
      </c>
    </row>
    <row r="205" spans="1:10" x14ac:dyDescent="0.25">
      <c r="A205" s="10">
        <v>198</v>
      </c>
      <c r="B205" s="11" t="str">
        <f t="shared" si="3"/>
        <v/>
      </c>
      <c r="C205" t="str" cm="1">
        <f t="array" ref="C205">IFERROR("Стеклопакет -  "&amp; INDEX([1]!Таблица4[Формула],SMALL(IF([1]!Таблица4[Заявка]=Счёт!$C$2,ROW([1]!Таблица4[Ширина])-1),Счёт!$B205)),"")</f>
        <v/>
      </c>
      <c r="E205" t="str" cm="1">
        <f t="array" ref="E205">IFERROR(INDEX([1]!Таблица4[Ширина],SMALL(IF([1]!Таблица4[Заявка]=Счёт!$C$2,ROW([1]!Таблица4[Ширина])-1),Счёт!$B205)),"")</f>
        <v/>
      </c>
      <c r="F205" t="str">
        <f t="array" ref="F205">IFERROR(INDEX([1]!Таблица4[Высота],SMALL(IF([1]!Таблица4[Заявка]=Счёт!$C$2,ROW([1]!Таблица4[Высота])-1),Счёт!$B205)),"")</f>
        <v/>
      </c>
      <c r="G205" t="str" cm="1">
        <f t="array" ref="G205">IFERROR(INDEX([1]!Таблица4[Кол.во.],SMALL(IF([1]!Таблица4[Заявка]=Счёт!$C$2,ROW([1]!Таблица4[Высота])-1),Счёт!$B205)),"")</f>
        <v/>
      </c>
      <c r="H205" t="str" cm="1">
        <f t="array" ref="H205">IFERROR((INDEX([1]!Таблица4[Площадь],SMALL(IF([1]!Таблица4[Заявка]=Счёт!$C$2,ROW([1]!Таблица4[Высота])-1),Счёт!$B205))*G205),"")</f>
        <v/>
      </c>
      <c r="I205" t="str" cm="1">
        <f t="array" ref="I205">IFERROR(INDEX([1]!Таблица4[Цена],SMALL(IF([1]!Таблица4[Заявка]=Счёт!$C$2,ROW([1]!Таблица4[Высота])-1),Счёт!$B205)),"")</f>
        <v/>
      </c>
      <c r="J205" t="str" cm="1">
        <f t="array" ref="J205">IFERROR(INDEX([1]!Таблица4[[Сумма ]],SMALL(IF([1]!Таблица4[Заявка]=Счёт!$C$2,ROW([1]!Таблица4[Высота])-1),Счёт!$B205)),"")</f>
        <v/>
      </c>
    </row>
    <row r="206" spans="1:10" x14ac:dyDescent="0.25">
      <c r="A206" s="10">
        <v>199</v>
      </c>
      <c r="B206" s="11" t="str">
        <f t="shared" si="3"/>
        <v/>
      </c>
      <c r="C206" t="str" cm="1">
        <f t="array" ref="C206">IFERROR("Стеклопакет -  "&amp; INDEX([1]!Таблица4[Формула],SMALL(IF([1]!Таблица4[Заявка]=Счёт!$C$2,ROW([1]!Таблица4[Ширина])-1),Счёт!$B206)),"")</f>
        <v/>
      </c>
      <c r="E206" t="str" cm="1">
        <f t="array" ref="E206">IFERROR(INDEX([1]!Таблица4[Ширина],SMALL(IF([1]!Таблица4[Заявка]=Счёт!$C$2,ROW([1]!Таблица4[Ширина])-1),Счёт!$B206)),"")</f>
        <v/>
      </c>
      <c r="F206" t="str">
        <f t="array" ref="F206">IFERROR(INDEX([1]!Таблица4[Высота],SMALL(IF([1]!Таблица4[Заявка]=Счёт!$C$2,ROW([1]!Таблица4[Высота])-1),Счёт!$B206)),"")</f>
        <v/>
      </c>
      <c r="G206" t="str" cm="1">
        <f t="array" ref="G206">IFERROR(INDEX([1]!Таблица4[Кол.во.],SMALL(IF([1]!Таблица4[Заявка]=Счёт!$C$2,ROW([1]!Таблица4[Высота])-1),Счёт!$B206)),"")</f>
        <v/>
      </c>
      <c r="H206" t="str" cm="1">
        <f t="array" ref="H206">IFERROR((INDEX([1]!Таблица4[Площадь],SMALL(IF([1]!Таблица4[Заявка]=Счёт!$C$2,ROW([1]!Таблица4[Высота])-1),Счёт!$B206))*G206),"")</f>
        <v/>
      </c>
      <c r="I206" t="str" cm="1">
        <f t="array" ref="I206">IFERROR(INDEX([1]!Таблица4[Цена],SMALL(IF([1]!Таблица4[Заявка]=Счёт!$C$2,ROW([1]!Таблица4[Высота])-1),Счёт!$B206)),"")</f>
        <v/>
      </c>
      <c r="J206" t="str" cm="1">
        <f t="array" ref="J206">IFERROR(INDEX([1]!Таблица4[[Сумма ]],SMALL(IF([1]!Таблица4[Заявка]=Счёт!$C$2,ROW([1]!Таблица4[Высота])-1),Счёт!$B206)),"")</f>
        <v/>
      </c>
    </row>
    <row r="207" spans="1:10" x14ac:dyDescent="0.25">
      <c r="A207" s="10">
        <v>200</v>
      </c>
      <c r="B207" s="11" t="str">
        <f t="shared" si="3"/>
        <v/>
      </c>
      <c r="C207" t="str" cm="1">
        <f t="array" ref="C207">IFERROR("Стеклопакет -  "&amp; INDEX([1]!Таблица4[Формула],SMALL(IF([1]!Таблица4[Заявка]=Счёт!$C$2,ROW([1]!Таблица4[Ширина])-1),Счёт!$B207)),"")</f>
        <v/>
      </c>
      <c r="E207" t="str" cm="1">
        <f t="array" ref="E207">IFERROR(INDEX([1]!Таблица4[Ширина],SMALL(IF([1]!Таблица4[Заявка]=Счёт!$C$2,ROW([1]!Таблица4[Ширина])-1),Счёт!$B207)),"")</f>
        <v/>
      </c>
      <c r="F207" t="str">
        <f t="array" ref="F207">IFERROR(INDEX([1]!Таблица4[Высота],SMALL(IF([1]!Таблица4[Заявка]=Счёт!$C$2,ROW([1]!Таблица4[Высота])-1),Счёт!$B207)),"")</f>
        <v/>
      </c>
      <c r="G207" t="str" cm="1">
        <f t="array" ref="G207">IFERROR(INDEX([1]!Таблица4[Кол.во.],SMALL(IF([1]!Таблица4[Заявка]=Счёт!$C$2,ROW([1]!Таблица4[Высота])-1),Счёт!$B207)),"")</f>
        <v/>
      </c>
      <c r="H207" t="str" cm="1">
        <f t="array" ref="H207">IFERROR((INDEX([1]!Таблица4[Площадь],SMALL(IF([1]!Таблица4[Заявка]=Счёт!$C$2,ROW([1]!Таблица4[Высота])-1),Счёт!$B207))*G207),"")</f>
        <v/>
      </c>
      <c r="I207" t="str" cm="1">
        <f t="array" ref="I207">IFERROR(INDEX([1]!Таблица4[Цена],SMALL(IF([1]!Таблица4[Заявка]=Счёт!$C$2,ROW([1]!Таблица4[Высота])-1),Счёт!$B207)),"")</f>
        <v/>
      </c>
      <c r="J207" t="str" cm="1">
        <f t="array" ref="J207">IFERROR(INDEX([1]!Таблица4[[Сумма ]],SMALL(IF([1]!Таблица4[Заявка]=Счёт!$C$2,ROW([1]!Таблица4[Высота])-1),Счёт!$B207)),"")</f>
        <v/>
      </c>
    </row>
    <row r="208" spans="1:10" x14ac:dyDescent="0.25">
      <c r="A208" s="10">
        <v>201</v>
      </c>
      <c r="B208" s="11" t="str">
        <f t="shared" si="3"/>
        <v/>
      </c>
      <c r="C208" t="str" cm="1">
        <f t="array" ref="C208">IFERROR("Стеклопакет -  "&amp; INDEX([1]!Таблица4[Формула],SMALL(IF([1]!Таблица4[Заявка]=Счёт!$C$2,ROW([1]!Таблица4[Ширина])-1),Счёт!$B208)),"")</f>
        <v/>
      </c>
      <c r="E208" t="str" cm="1">
        <f t="array" ref="E208">IFERROR(INDEX([1]!Таблица4[Ширина],SMALL(IF([1]!Таблица4[Заявка]=Счёт!$C$2,ROW([1]!Таблица4[Ширина])-1),Счёт!$B208)),"")</f>
        <v/>
      </c>
      <c r="F208" t="str">
        <f t="array" ref="F208">IFERROR(INDEX([1]!Таблица4[Высота],SMALL(IF([1]!Таблица4[Заявка]=Счёт!$C$2,ROW([1]!Таблица4[Высота])-1),Счёт!$B208)),"")</f>
        <v/>
      </c>
      <c r="G208" t="str" cm="1">
        <f t="array" ref="G208">IFERROR(INDEX([1]!Таблица4[Кол.во.],SMALL(IF([1]!Таблица4[Заявка]=Счёт!$C$2,ROW([1]!Таблица4[Высота])-1),Счёт!$B208)),"")</f>
        <v/>
      </c>
      <c r="H208" t="str" cm="1">
        <f t="array" ref="H208">IFERROR((INDEX([1]!Таблица4[Площадь],SMALL(IF([1]!Таблица4[Заявка]=Счёт!$C$2,ROW([1]!Таблица4[Высота])-1),Счёт!$B208))*G208),"")</f>
        <v/>
      </c>
      <c r="I208" t="str" cm="1">
        <f t="array" ref="I208">IFERROR(INDEX([1]!Таблица4[Цена],SMALL(IF([1]!Таблица4[Заявка]=Счёт!$C$2,ROW([1]!Таблица4[Высота])-1),Счёт!$B208)),"")</f>
        <v/>
      </c>
      <c r="J208" t="str" cm="1">
        <f t="array" ref="J208">IFERROR(INDEX([1]!Таблица4[[Сумма ]],SMALL(IF([1]!Таблица4[Заявка]=Счёт!$C$2,ROW([1]!Таблица4[Высота])-1),Счёт!$B208)),"")</f>
        <v/>
      </c>
    </row>
    <row r="209" spans="1:10" x14ac:dyDescent="0.25">
      <c r="A209" s="10">
        <v>202</v>
      </c>
      <c r="B209" s="11" t="str">
        <f t="shared" si="3"/>
        <v/>
      </c>
      <c r="C209" t="str" cm="1">
        <f t="array" ref="C209">IFERROR("Стеклопакет -  "&amp; INDEX([1]!Таблица4[Формула],SMALL(IF([1]!Таблица4[Заявка]=Счёт!$C$2,ROW([1]!Таблица4[Ширина])-1),Счёт!$B209)),"")</f>
        <v/>
      </c>
      <c r="E209" t="str" cm="1">
        <f t="array" ref="E209">IFERROR(INDEX([1]!Таблица4[Ширина],SMALL(IF([1]!Таблица4[Заявка]=Счёт!$C$2,ROW([1]!Таблица4[Ширина])-1),Счёт!$B209)),"")</f>
        <v/>
      </c>
      <c r="F209" t="str">
        <f t="array" ref="F209">IFERROR(INDEX([1]!Таблица4[Высота],SMALL(IF([1]!Таблица4[Заявка]=Счёт!$C$2,ROW([1]!Таблица4[Высота])-1),Счёт!$B209)),"")</f>
        <v/>
      </c>
      <c r="G209" t="str" cm="1">
        <f t="array" ref="G209">IFERROR(INDEX([1]!Таблица4[Кол.во.],SMALL(IF([1]!Таблица4[Заявка]=Счёт!$C$2,ROW([1]!Таблица4[Высота])-1),Счёт!$B209)),"")</f>
        <v/>
      </c>
      <c r="H209" t="str" cm="1">
        <f t="array" ref="H209">IFERROR((INDEX([1]!Таблица4[Площадь],SMALL(IF([1]!Таблица4[Заявка]=Счёт!$C$2,ROW([1]!Таблица4[Высота])-1),Счёт!$B209))*G209),"")</f>
        <v/>
      </c>
      <c r="I209" t="str" cm="1">
        <f t="array" ref="I209">IFERROR(INDEX([1]!Таблица4[Цена],SMALL(IF([1]!Таблица4[Заявка]=Счёт!$C$2,ROW([1]!Таблица4[Высота])-1),Счёт!$B209)),"")</f>
        <v/>
      </c>
      <c r="J209" t="str" cm="1">
        <f t="array" ref="J209">IFERROR(INDEX([1]!Таблица4[[Сумма ]],SMALL(IF([1]!Таблица4[Заявка]=Счёт!$C$2,ROW([1]!Таблица4[Высота])-1),Счёт!$B209)),"")</f>
        <v/>
      </c>
    </row>
    <row r="210" spans="1:10" x14ac:dyDescent="0.25">
      <c r="A210" s="10">
        <v>203</v>
      </c>
      <c r="B210" s="11" t="str">
        <f t="shared" si="3"/>
        <v/>
      </c>
      <c r="C210" t="str" cm="1">
        <f t="array" ref="C210">IFERROR("Стеклопакет -  "&amp; INDEX([1]!Таблица4[Формула],SMALL(IF([1]!Таблица4[Заявка]=Счёт!$C$2,ROW([1]!Таблица4[Ширина])-1),Счёт!$B210)),"")</f>
        <v/>
      </c>
      <c r="E210" t="str" cm="1">
        <f t="array" ref="E210">IFERROR(INDEX([1]!Таблица4[Ширина],SMALL(IF([1]!Таблица4[Заявка]=Счёт!$C$2,ROW([1]!Таблица4[Ширина])-1),Счёт!$B210)),"")</f>
        <v/>
      </c>
      <c r="F210" t="str">
        <f t="array" ref="F210">IFERROR(INDEX([1]!Таблица4[Высота],SMALL(IF([1]!Таблица4[Заявка]=Счёт!$C$2,ROW([1]!Таблица4[Высота])-1),Счёт!$B210)),"")</f>
        <v/>
      </c>
      <c r="G210" t="str" cm="1">
        <f t="array" ref="G210">IFERROR(INDEX([1]!Таблица4[Кол.во.],SMALL(IF([1]!Таблица4[Заявка]=Счёт!$C$2,ROW([1]!Таблица4[Высота])-1),Счёт!$B210)),"")</f>
        <v/>
      </c>
      <c r="H210" t="str" cm="1">
        <f t="array" ref="H210">IFERROR((INDEX([1]!Таблица4[Площадь],SMALL(IF([1]!Таблица4[Заявка]=Счёт!$C$2,ROW([1]!Таблица4[Высота])-1),Счёт!$B210))*G210),"")</f>
        <v/>
      </c>
      <c r="I210" t="str" cm="1">
        <f t="array" ref="I210">IFERROR(INDEX([1]!Таблица4[Цена],SMALL(IF([1]!Таблица4[Заявка]=Счёт!$C$2,ROW([1]!Таблица4[Высота])-1),Счёт!$B210)),"")</f>
        <v/>
      </c>
      <c r="J210" t="str" cm="1">
        <f t="array" ref="J210">IFERROR(INDEX([1]!Таблица4[[Сумма ]],SMALL(IF([1]!Таблица4[Заявка]=Счёт!$C$2,ROW([1]!Таблица4[Высота])-1),Счёт!$B210)),"")</f>
        <v/>
      </c>
    </row>
    <row r="211" spans="1:10" x14ac:dyDescent="0.25">
      <c r="A211" s="10">
        <v>204</v>
      </c>
      <c r="B211" s="11" t="str">
        <f t="shared" si="3"/>
        <v/>
      </c>
      <c r="C211" t="str" cm="1">
        <f t="array" ref="C211">IFERROR("Стеклопакет -  "&amp; INDEX([1]!Таблица4[Формула],SMALL(IF([1]!Таблица4[Заявка]=Счёт!$C$2,ROW([1]!Таблица4[Ширина])-1),Счёт!$B211)),"")</f>
        <v/>
      </c>
      <c r="E211" t="str" cm="1">
        <f t="array" ref="E211">IFERROR(INDEX([1]!Таблица4[Ширина],SMALL(IF([1]!Таблица4[Заявка]=Счёт!$C$2,ROW([1]!Таблица4[Ширина])-1),Счёт!$B211)),"")</f>
        <v/>
      </c>
      <c r="F211" t="str">
        <f t="array" ref="F211">IFERROR(INDEX([1]!Таблица4[Высота],SMALL(IF([1]!Таблица4[Заявка]=Счёт!$C$2,ROW([1]!Таблица4[Высота])-1),Счёт!$B211)),"")</f>
        <v/>
      </c>
      <c r="G211" t="str" cm="1">
        <f t="array" ref="G211">IFERROR(INDEX([1]!Таблица4[Кол.во.],SMALL(IF([1]!Таблица4[Заявка]=Счёт!$C$2,ROW([1]!Таблица4[Высота])-1),Счёт!$B211)),"")</f>
        <v/>
      </c>
      <c r="H211" t="str" cm="1">
        <f t="array" ref="H211">IFERROR((INDEX([1]!Таблица4[Площадь],SMALL(IF([1]!Таблица4[Заявка]=Счёт!$C$2,ROW([1]!Таблица4[Высота])-1),Счёт!$B211))*G211),"")</f>
        <v/>
      </c>
      <c r="I211" t="str" cm="1">
        <f t="array" ref="I211">IFERROR(INDEX([1]!Таблица4[Цена],SMALL(IF([1]!Таблица4[Заявка]=Счёт!$C$2,ROW([1]!Таблица4[Высота])-1),Счёт!$B211)),"")</f>
        <v/>
      </c>
      <c r="J211" t="str" cm="1">
        <f t="array" ref="J211">IFERROR(INDEX([1]!Таблица4[[Сумма ]],SMALL(IF([1]!Таблица4[Заявка]=Счёт!$C$2,ROW([1]!Таблица4[Высота])-1),Счёт!$B211)),"")</f>
        <v/>
      </c>
    </row>
    <row r="212" spans="1:10" x14ac:dyDescent="0.25">
      <c r="A212" s="10">
        <v>205</v>
      </c>
      <c r="B212" s="11" t="str">
        <f t="shared" si="3"/>
        <v/>
      </c>
      <c r="C212" t="str" cm="1">
        <f t="array" ref="C212">IFERROR("Стеклопакет -  "&amp; INDEX([1]!Таблица4[Формула],SMALL(IF([1]!Таблица4[Заявка]=Счёт!$C$2,ROW([1]!Таблица4[Ширина])-1),Счёт!$B212)),"")</f>
        <v/>
      </c>
      <c r="E212" t="str" cm="1">
        <f t="array" ref="E212">IFERROR(INDEX([1]!Таблица4[Ширина],SMALL(IF([1]!Таблица4[Заявка]=Счёт!$C$2,ROW([1]!Таблица4[Ширина])-1),Счёт!$B212)),"")</f>
        <v/>
      </c>
      <c r="F212" t="str">
        <f t="array" ref="F212">IFERROR(INDEX([1]!Таблица4[Высота],SMALL(IF([1]!Таблица4[Заявка]=Счёт!$C$2,ROW([1]!Таблица4[Высота])-1),Счёт!$B212)),"")</f>
        <v/>
      </c>
      <c r="G212" t="str" cm="1">
        <f t="array" ref="G212">IFERROR(INDEX([1]!Таблица4[Кол.во.],SMALL(IF([1]!Таблица4[Заявка]=Счёт!$C$2,ROW([1]!Таблица4[Высота])-1),Счёт!$B212)),"")</f>
        <v/>
      </c>
      <c r="H212" t="str" cm="1">
        <f t="array" ref="H212">IFERROR((INDEX([1]!Таблица4[Площадь],SMALL(IF([1]!Таблица4[Заявка]=Счёт!$C$2,ROW([1]!Таблица4[Высота])-1),Счёт!$B212))*G212),"")</f>
        <v/>
      </c>
      <c r="I212" t="str" cm="1">
        <f t="array" ref="I212">IFERROR(INDEX([1]!Таблица4[Цена],SMALL(IF([1]!Таблица4[Заявка]=Счёт!$C$2,ROW([1]!Таблица4[Высота])-1),Счёт!$B212)),"")</f>
        <v/>
      </c>
      <c r="J212" t="str" cm="1">
        <f t="array" ref="J212">IFERROR(INDEX([1]!Таблица4[[Сумма ]],SMALL(IF([1]!Таблица4[Заявка]=Счёт!$C$2,ROW([1]!Таблица4[Высота])-1),Счёт!$B212)),"")</f>
        <v/>
      </c>
    </row>
    <row r="213" spans="1:10" x14ac:dyDescent="0.25">
      <c r="A213" s="10">
        <v>206</v>
      </c>
      <c r="B213" s="11" t="str">
        <f t="shared" si="3"/>
        <v/>
      </c>
      <c r="C213" t="str" cm="1">
        <f t="array" ref="C213">IFERROR("Стеклопакет -  "&amp; INDEX([1]!Таблица4[Формула],SMALL(IF([1]!Таблица4[Заявка]=Счёт!$C$2,ROW([1]!Таблица4[Ширина])-1),Счёт!$B213)),"")</f>
        <v/>
      </c>
      <c r="E213" t="str" cm="1">
        <f t="array" ref="E213">IFERROR(INDEX([1]!Таблица4[Ширина],SMALL(IF([1]!Таблица4[Заявка]=Счёт!$C$2,ROW([1]!Таблица4[Ширина])-1),Счёт!$B213)),"")</f>
        <v/>
      </c>
      <c r="F213" t="str">
        <f t="array" ref="F213">IFERROR(INDEX([1]!Таблица4[Высота],SMALL(IF([1]!Таблица4[Заявка]=Счёт!$C$2,ROW([1]!Таблица4[Высота])-1),Счёт!$B213)),"")</f>
        <v/>
      </c>
      <c r="G213" t="str" cm="1">
        <f t="array" ref="G213">IFERROR(INDEX([1]!Таблица4[Кол.во.],SMALL(IF([1]!Таблица4[Заявка]=Счёт!$C$2,ROW([1]!Таблица4[Высота])-1),Счёт!$B213)),"")</f>
        <v/>
      </c>
      <c r="H213" t="str" cm="1">
        <f t="array" ref="H213">IFERROR((INDEX([1]!Таблица4[Площадь],SMALL(IF([1]!Таблица4[Заявка]=Счёт!$C$2,ROW([1]!Таблица4[Высота])-1),Счёт!$B213))*G213),"")</f>
        <v/>
      </c>
      <c r="I213" t="str" cm="1">
        <f t="array" ref="I213">IFERROR(INDEX([1]!Таблица4[Цена],SMALL(IF([1]!Таблица4[Заявка]=Счёт!$C$2,ROW([1]!Таблица4[Высота])-1),Счёт!$B213)),"")</f>
        <v/>
      </c>
      <c r="J213" t="str" cm="1">
        <f t="array" ref="J213">IFERROR(INDEX([1]!Таблица4[[Сумма ]],SMALL(IF([1]!Таблица4[Заявка]=Счёт!$C$2,ROW([1]!Таблица4[Высота])-1),Счёт!$B213)),"")</f>
        <v/>
      </c>
    </row>
    <row r="214" spans="1:10" x14ac:dyDescent="0.25">
      <c r="A214" s="10">
        <v>207</v>
      </c>
      <c r="B214" s="11" t="str">
        <f t="shared" si="3"/>
        <v/>
      </c>
      <c r="C214" t="str" cm="1">
        <f t="array" ref="C214">IFERROR("Стеклопакет -  "&amp; INDEX([1]!Таблица4[Формула],SMALL(IF([1]!Таблица4[Заявка]=Счёт!$C$2,ROW([1]!Таблица4[Ширина])-1),Счёт!$B214)),"")</f>
        <v/>
      </c>
      <c r="E214" t="str" cm="1">
        <f t="array" ref="E214">IFERROR(INDEX([1]!Таблица4[Ширина],SMALL(IF([1]!Таблица4[Заявка]=Счёт!$C$2,ROW([1]!Таблица4[Ширина])-1),Счёт!$B214)),"")</f>
        <v/>
      </c>
      <c r="F214" t="str">
        <f t="array" ref="F214">IFERROR(INDEX([1]!Таблица4[Высота],SMALL(IF([1]!Таблица4[Заявка]=Счёт!$C$2,ROW([1]!Таблица4[Высота])-1),Счёт!$B214)),"")</f>
        <v/>
      </c>
      <c r="G214" t="str" cm="1">
        <f t="array" ref="G214">IFERROR(INDEX([1]!Таблица4[Кол.во.],SMALL(IF([1]!Таблица4[Заявка]=Счёт!$C$2,ROW([1]!Таблица4[Высота])-1),Счёт!$B214)),"")</f>
        <v/>
      </c>
      <c r="H214" t="str" cm="1">
        <f t="array" ref="H214">IFERROR((INDEX([1]!Таблица4[Площадь],SMALL(IF([1]!Таблица4[Заявка]=Счёт!$C$2,ROW([1]!Таблица4[Высота])-1),Счёт!$B214))*G214),"")</f>
        <v/>
      </c>
      <c r="I214" t="str" cm="1">
        <f t="array" ref="I214">IFERROR(INDEX([1]!Таблица4[Цена],SMALL(IF([1]!Таблица4[Заявка]=Счёт!$C$2,ROW([1]!Таблица4[Высота])-1),Счёт!$B214)),"")</f>
        <v/>
      </c>
      <c r="J214" t="str" cm="1">
        <f t="array" ref="J214">IFERROR(INDEX([1]!Таблица4[[Сумма ]],SMALL(IF([1]!Таблица4[Заявка]=Счёт!$C$2,ROW([1]!Таблица4[Высота])-1),Счёт!$B214)),"")</f>
        <v/>
      </c>
    </row>
    <row r="215" spans="1:10" x14ac:dyDescent="0.25">
      <c r="A215" s="10">
        <v>208</v>
      </c>
      <c r="B215" s="11" t="str">
        <f t="shared" si="3"/>
        <v/>
      </c>
      <c r="C215" t="str" cm="1">
        <f t="array" ref="C215">IFERROR("Стеклопакет -  "&amp; INDEX([1]!Таблица4[Формула],SMALL(IF([1]!Таблица4[Заявка]=Счёт!$C$2,ROW([1]!Таблица4[Ширина])-1),Счёт!$B215)),"")</f>
        <v/>
      </c>
      <c r="E215" t="str" cm="1">
        <f t="array" ref="E215">IFERROR(INDEX([1]!Таблица4[Ширина],SMALL(IF([1]!Таблица4[Заявка]=Счёт!$C$2,ROW([1]!Таблица4[Ширина])-1),Счёт!$B215)),"")</f>
        <v/>
      </c>
      <c r="F215" t="str">
        <f t="array" ref="F215">IFERROR(INDEX([1]!Таблица4[Высота],SMALL(IF([1]!Таблица4[Заявка]=Счёт!$C$2,ROW([1]!Таблица4[Высота])-1),Счёт!$B215)),"")</f>
        <v/>
      </c>
      <c r="G215" t="str" cm="1">
        <f t="array" ref="G215">IFERROR(INDEX([1]!Таблица4[Кол.во.],SMALL(IF([1]!Таблица4[Заявка]=Счёт!$C$2,ROW([1]!Таблица4[Высота])-1),Счёт!$B215)),"")</f>
        <v/>
      </c>
      <c r="H215" t="str" cm="1">
        <f t="array" ref="H215">IFERROR((INDEX([1]!Таблица4[Площадь],SMALL(IF([1]!Таблица4[Заявка]=Счёт!$C$2,ROW([1]!Таблица4[Высота])-1),Счёт!$B215))*G215),"")</f>
        <v/>
      </c>
      <c r="I215" t="str" cm="1">
        <f t="array" ref="I215">IFERROR(INDEX([1]!Таблица4[Цена],SMALL(IF([1]!Таблица4[Заявка]=Счёт!$C$2,ROW([1]!Таблица4[Высота])-1),Счёт!$B215)),"")</f>
        <v/>
      </c>
      <c r="J215" t="str" cm="1">
        <f t="array" ref="J215">IFERROR(INDEX([1]!Таблица4[[Сумма ]],SMALL(IF([1]!Таблица4[Заявка]=Счёт!$C$2,ROW([1]!Таблица4[Высота])-1),Счёт!$B215)),"")</f>
        <v/>
      </c>
    </row>
    <row r="216" spans="1:10" x14ac:dyDescent="0.25">
      <c r="A216" s="10">
        <v>209</v>
      </c>
      <c r="B216" s="11" t="str">
        <f t="shared" si="3"/>
        <v/>
      </c>
      <c r="C216" t="str" cm="1">
        <f t="array" ref="C216">IFERROR("Стеклопакет -  "&amp; INDEX([1]!Таблица4[Формула],SMALL(IF([1]!Таблица4[Заявка]=Счёт!$C$2,ROW([1]!Таблица4[Ширина])-1),Счёт!$B216)),"")</f>
        <v/>
      </c>
      <c r="E216" t="str" cm="1">
        <f t="array" ref="E216">IFERROR(INDEX([1]!Таблица4[Ширина],SMALL(IF([1]!Таблица4[Заявка]=Счёт!$C$2,ROW([1]!Таблица4[Ширина])-1),Счёт!$B216)),"")</f>
        <v/>
      </c>
      <c r="F216" t="str">
        <f t="array" ref="F216">IFERROR(INDEX([1]!Таблица4[Высота],SMALL(IF([1]!Таблица4[Заявка]=Счёт!$C$2,ROW([1]!Таблица4[Высота])-1),Счёт!$B216)),"")</f>
        <v/>
      </c>
      <c r="G216" t="str" cm="1">
        <f t="array" ref="G216">IFERROR(INDEX([1]!Таблица4[Кол.во.],SMALL(IF([1]!Таблица4[Заявка]=Счёт!$C$2,ROW([1]!Таблица4[Высота])-1),Счёт!$B216)),"")</f>
        <v/>
      </c>
      <c r="H216" t="str" cm="1">
        <f t="array" ref="H216">IFERROR((INDEX([1]!Таблица4[Площадь],SMALL(IF([1]!Таблица4[Заявка]=Счёт!$C$2,ROW([1]!Таблица4[Высота])-1),Счёт!$B216))*G216),"")</f>
        <v/>
      </c>
      <c r="I216" t="str" cm="1">
        <f t="array" ref="I216">IFERROR(INDEX([1]!Таблица4[Цена],SMALL(IF([1]!Таблица4[Заявка]=Счёт!$C$2,ROW([1]!Таблица4[Высота])-1),Счёт!$B216)),"")</f>
        <v/>
      </c>
      <c r="J216" t="str" cm="1">
        <f t="array" ref="J216">IFERROR(INDEX([1]!Таблица4[[Сумма ]],SMALL(IF([1]!Таблица4[Заявка]=Счёт!$C$2,ROW([1]!Таблица4[Высота])-1),Счёт!$B216)),"")</f>
        <v/>
      </c>
    </row>
    <row r="217" spans="1:10" x14ac:dyDescent="0.25">
      <c r="A217" s="10">
        <v>210</v>
      </c>
      <c r="B217" s="11" t="str">
        <f t="shared" si="3"/>
        <v/>
      </c>
      <c r="C217" t="str" cm="1">
        <f t="array" ref="C217">IFERROR("Стеклопакет -  "&amp; INDEX([1]!Таблица4[Формула],SMALL(IF([1]!Таблица4[Заявка]=Счёт!$C$2,ROW([1]!Таблица4[Ширина])-1),Счёт!$B217)),"")</f>
        <v/>
      </c>
      <c r="E217" t="str" cm="1">
        <f t="array" ref="E217">IFERROR(INDEX([1]!Таблица4[Ширина],SMALL(IF([1]!Таблица4[Заявка]=Счёт!$C$2,ROW([1]!Таблица4[Ширина])-1),Счёт!$B217)),"")</f>
        <v/>
      </c>
      <c r="F217" t="str">
        <f t="array" ref="F217">IFERROR(INDEX([1]!Таблица4[Высота],SMALL(IF([1]!Таблица4[Заявка]=Счёт!$C$2,ROW([1]!Таблица4[Высота])-1),Счёт!$B217)),"")</f>
        <v/>
      </c>
      <c r="G217" t="str" cm="1">
        <f t="array" ref="G217">IFERROR(INDEX([1]!Таблица4[Кол.во.],SMALL(IF([1]!Таблица4[Заявка]=Счёт!$C$2,ROW([1]!Таблица4[Высота])-1),Счёт!$B217)),"")</f>
        <v/>
      </c>
      <c r="H217" t="str" cm="1">
        <f t="array" ref="H217">IFERROR((INDEX([1]!Таблица4[Площадь],SMALL(IF([1]!Таблица4[Заявка]=Счёт!$C$2,ROW([1]!Таблица4[Высота])-1),Счёт!$B217))*G217),"")</f>
        <v/>
      </c>
      <c r="I217" t="str" cm="1">
        <f t="array" ref="I217">IFERROR(INDEX([1]!Таблица4[Цена],SMALL(IF([1]!Таблица4[Заявка]=Счёт!$C$2,ROW([1]!Таблица4[Высота])-1),Счёт!$B217)),"")</f>
        <v/>
      </c>
      <c r="J217" t="str" cm="1">
        <f t="array" ref="J217">IFERROR(INDEX([1]!Таблица4[[Сумма ]],SMALL(IF([1]!Таблица4[Заявка]=Счёт!$C$2,ROW([1]!Таблица4[Высота])-1),Счёт!$B217)),"")</f>
        <v/>
      </c>
    </row>
    <row r="218" spans="1:10" x14ac:dyDescent="0.25">
      <c r="A218" s="10">
        <v>211</v>
      </c>
      <c r="B218" s="11" t="str">
        <f t="shared" si="3"/>
        <v/>
      </c>
      <c r="C218" t="str" cm="1">
        <f t="array" ref="C218">IFERROR("Стеклопакет -  "&amp; INDEX([1]!Таблица4[Формула],SMALL(IF([1]!Таблица4[Заявка]=Счёт!$C$2,ROW([1]!Таблица4[Ширина])-1),Счёт!$B218)),"")</f>
        <v/>
      </c>
      <c r="E218" t="str" cm="1">
        <f t="array" ref="E218">IFERROR(INDEX([1]!Таблица4[Ширина],SMALL(IF([1]!Таблица4[Заявка]=Счёт!$C$2,ROW([1]!Таблица4[Ширина])-1),Счёт!$B218)),"")</f>
        <v/>
      </c>
      <c r="F218" t="str">
        <f t="array" ref="F218">IFERROR(INDEX([1]!Таблица4[Высота],SMALL(IF([1]!Таблица4[Заявка]=Счёт!$C$2,ROW([1]!Таблица4[Высота])-1),Счёт!$B218)),"")</f>
        <v/>
      </c>
      <c r="G218" t="str" cm="1">
        <f t="array" ref="G218">IFERROR(INDEX([1]!Таблица4[Кол.во.],SMALL(IF([1]!Таблица4[Заявка]=Счёт!$C$2,ROW([1]!Таблица4[Высота])-1),Счёт!$B218)),"")</f>
        <v/>
      </c>
      <c r="H218" t="str" cm="1">
        <f t="array" ref="H218">IFERROR((INDEX([1]!Таблица4[Площадь],SMALL(IF([1]!Таблица4[Заявка]=Счёт!$C$2,ROW([1]!Таблица4[Высота])-1),Счёт!$B218))*G218),"")</f>
        <v/>
      </c>
      <c r="I218" t="str" cm="1">
        <f t="array" ref="I218">IFERROR(INDEX([1]!Таблица4[Цена],SMALL(IF([1]!Таблица4[Заявка]=Счёт!$C$2,ROW([1]!Таблица4[Высота])-1),Счёт!$B218)),"")</f>
        <v/>
      </c>
      <c r="J218" t="str" cm="1">
        <f t="array" ref="J218">IFERROR(INDEX([1]!Таблица4[[Сумма ]],SMALL(IF([1]!Таблица4[Заявка]=Счёт!$C$2,ROW([1]!Таблица4[Высота])-1),Счёт!$B218)),"")</f>
        <v/>
      </c>
    </row>
    <row r="219" spans="1:10" x14ac:dyDescent="0.25">
      <c r="A219" s="10">
        <v>212</v>
      </c>
      <c r="B219" s="11" t="str">
        <f t="shared" si="3"/>
        <v/>
      </c>
      <c r="C219" t="str" cm="1">
        <f t="array" ref="C219">IFERROR("Стеклопакет -  "&amp; INDEX([1]!Таблица4[Формула],SMALL(IF([1]!Таблица4[Заявка]=Счёт!$C$2,ROW([1]!Таблица4[Ширина])-1),Счёт!$B219)),"")</f>
        <v/>
      </c>
      <c r="E219" t="str" cm="1">
        <f t="array" ref="E219">IFERROR(INDEX([1]!Таблица4[Ширина],SMALL(IF([1]!Таблица4[Заявка]=Счёт!$C$2,ROW([1]!Таблица4[Ширина])-1),Счёт!$B219)),"")</f>
        <v/>
      </c>
      <c r="F219" t="str">
        <f t="array" ref="F219">IFERROR(INDEX([1]!Таблица4[Высота],SMALL(IF([1]!Таблица4[Заявка]=Счёт!$C$2,ROW([1]!Таблица4[Высота])-1),Счёт!$B219)),"")</f>
        <v/>
      </c>
      <c r="G219" t="str" cm="1">
        <f t="array" ref="G219">IFERROR(INDEX([1]!Таблица4[Кол.во.],SMALL(IF([1]!Таблица4[Заявка]=Счёт!$C$2,ROW([1]!Таблица4[Высота])-1),Счёт!$B219)),"")</f>
        <v/>
      </c>
      <c r="H219" t="str" cm="1">
        <f t="array" ref="H219">IFERROR((INDEX([1]!Таблица4[Площадь],SMALL(IF([1]!Таблица4[Заявка]=Счёт!$C$2,ROW([1]!Таблица4[Высота])-1),Счёт!$B219))*G219),"")</f>
        <v/>
      </c>
      <c r="I219" t="str" cm="1">
        <f t="array" ref="I219">IFERROR(INDEX([1]!Таблица4[Цена],SMALL(IF([1]!Таблица4[Заявка]=Счёт!$C$2,ROW([1]!Таблица4[Высота])-1),Счёт!$B219)),"")</f>
        <v/>
      </c>
      <c r="J219" t="str" cm="1">
        <f t="array" ref="J219">IFERROR(INDEX([1]!Таблица4[[Сумма ]],SMALL(IF([1]!Таблица4[Заявка]=Счёт!$C$2,ROW([1]!Таблица4[Высота])-1),Счёт!$B219)),"")</f>
        <v/>
      </c>
    </row>
    <row r="220" spans="1:10" x14ac:dyDescent="0.25">
      <c r="A220" s="10">
        <v>213</v>
      </c>
      <c r="B220" s="11" t="str">
        <f t="shared" si="3"/>
        <v/>
      </c>
      <c r="C220" t="str" cm="1">
        <f t="array" ref="C220">IFERROR("Стеклопакет -  "&amp; INDEX([1]!Таблица4[Формула],SMALL(IF([1]!Таблица4[Заявка]=Счёт!$C$2,ROW([1]!Таблица4[Ширина])-1),Счёт!$B220)),"")</f>
        <v/>
      </c>
      <c r="E220" t="str" cm="1">
        <f t="array" ref="E220">IFERROR(INDEX([1]!Таблица4[Ширина],SMALL(IF([1]!Таблица4[Заявка]=Счёт!$C$2,ROW([1]!Таблица4[Ширина])-1),Счёт!$B220)),"")</f>
        <v/>
      </c>
      <c r="F220" t="str">
        <f t="array" ref="F220">IFERROR(INDEX([1]!Таблица4[Высота],SMALL(IF([1]!Таблица4[Заявка]=Счёт!$C$2,ROW([1]!Таблица4[Высота])-1),Счёт!$B220)),"")</f>
        <v/>
      </c>
      <c r="G220" t="str" cm="1">
        <f t="array" ref="G220">IFERROR(INDEX([1]!Таблица4[Кол.во.],SMALL(IF([1]!Таблица4[Заявка]=Счёт!$C$2,ROW([1]!Таблица4[Высота])-1),Счёт!$B220)),"")</f>
        <v/>
      </c>
      <c r="H220" t="str" cm="1">
        <f t="array" ref="H220">IFERROR((INDEX([1]!Таблица4[Площадь],SMALL(IF([1]!Таблица4[Заявка]=Счёт!$C$2,ROW([1]!Таблица4[Высота])-1),Счёт!$B220))*G220),"")</f>
        <v/>
      </c>
      <c r="I220" t="str" cm="1">
        <f t="array" ref="I220">IFERROR(INDEX([1]!Таблица4[Цена],SMALL(IF([1]!Таблица4[Заявка]=Счёт!$C$2,ROW([1]!Таблица4[Высота])-1),Счёт!$B220)),"")</f>
        <v/>
      </c>
      <c r="J220" t="str" cm="1">
        <f t="array" ref="J220">IFERROR(INDEX([1]!Таблица4[[Сумма ]],SMALL(IF([1]!Таблица4[Заявка]=Счёт!$C$2,ROW([1]!Таблица4[Высота])-1),Счёт!$B220)),"")</f>
        <v/>
      </c>
    </row>
    <row r="221" spans="1:10" x14ac:dyDescent="0.25">
      <c r="A221" s="10">
        <v>214</v>
      </c>
      <c r="B221" s="11" t="str">
        <f t="shared" si="3"/>
        <v/>
      </c>
      <c r="C221" t="str" cm="1">
        <f t="array" ref="C221">IFERROR("Стеклопакет -  "&amp; INDEX([1]!Таблица4[Формула],SMALL(IF([1]!Таблица4[Заявка]=Счёт!$C$2,ROW([1]!Таблица4[Ширина])-1),Счёт!$B221)),"")</f>
        <v/>
      </c>
      <c r="E221" t="str" cm="1">
        <f t="array" ref="E221">IFERROR(INDEX([1]!Таблица4[Ширина],SMALL(IF([1]!Таблица4[Заявка]=Счёт!$C$2,ROW([1]!Таблица4[Ширина])-1),Счёт!$B221)),"")</f>
        <v/>
      </c>
      <c r="F221" t="str">
        <f t="array" ref="F221">IFERROR(INDEX([1]!Таблица4[Высота],SMALL(IF([1]!Таблица4[Заявка]=Счёт!$C$2,ROW([1]!Таблица4[Высота])-1),Счёт!$B221)),"")</f>
        <v/>
      </c>
      <c r="G221" t="str" cm="1">
        <f t="array" ref="G221">IFERROR(INDEX([1]!Таблица4[Кол.во.],SMALL(IF([1]!Таблица4[Заявка]=Счёт!$C$2,ROW([1]!Таблица4[Высота])-1),Счёт!$B221)),"")</f>
        <v/>
      </c>
      <c r="H221" t="str" cm="1">
        <f t="array" ref="H221">IFERROR((INDEX([1]!Таблица4[Площадь],SMALL(IF([1]!Таблица4[Заявка]=Счёт!$C$2,ROW([1]!Таблица4[Высота])-1),Счёт!$B221))*G221),"")</f>
        <v/>
      </c>
      <c r="I221" t="str" cm="1">
        <f t="array" ref="I221">IFERROR(INDEX([1]!Таблица4[Цена],SMALL(IF([1]!Таблица4[Заявка]=Счёт!$C$2,ROW([1]!Таблица4[Высота])-1),Счёт!$B221)),"")</f>
        <v/>
      </c>
      <c r="J221" t="str" cm="1">
        <f t="array" ref="J221">IFERROR(INDEX([1]!Таблица4[[Сумма ]],SMALL(IF([1]!Таблица4[Заявка]=Счёт!$C$2,ROW([1]!Таблица4[Высота])-1),Счёт!$B221)),"")</f>
        <v/>
      </c>
    </row>
    <row r="222" spans="1:10" x14ac:dyDescent="0.25">
      <c r="A222" s="10">
        <v>215</v>
      </c>
      <c r="B222" s="11" t="str">
        <f t="shared" si="3"/>
        <v/>
      </c>
      <c r="C222" t="str" cm="1">
        <f t="array" ref="C222">IFERROR("Стеклопакет -  "&amp; INDEX([1]!Таблица4[Формула],SMALL(IF([1]!Таблица4[Заявка]=Счёт!$C$2,ROW([1]!Таблица4[Ширина])-1),Счёт!$B222)),"")</f>
        <v/>
      </c>
      <c r="E222" t="str" cm="1">
        <f t="array" ref="E222">IFERROR(INDEX([1]!Таблица4[Ширина],SMALL(IF([1]!Таблица4[Заявка]=Счёт!$C$2,ROW([1]!Таблица4[Ширина])-1),Счёт!$B222)),"")</f>
        <v/>
      </c>
      <c r="F222" t="str">
        <f t="array" ref="F222">IFERROR(INDEX([1]!Таблица4[Высота],SMALL(IF([1]!Таблица4[Заявка]=Счёт!$C$2,ROW([1]!Таблица4[Высота])-1),Счёт!$B222)),"")</f>
        <v/>
      </c>
      <c r="G222" t="str" cm="1">
        <f t="array" ref="G222">IFERROR(INDEX([1]!Таблица4[Кол.во.],SMALL(IF([1]!Таблица4[Заявка]=Счёт!$C$2,ROW([1]!Таблица4[Высота])-1),Счёт!$B222)),"")</f>
        <v/>
      </c>
      <c r="H222" t="str" cm="1">
        <f t="array" ref="H222">IFERROR((INDEX([1]!Таблица4[Площадь],SMALL(IF([1]!Таблица4[Заявка]=Счёт!$C$2,ROW([1]!Таблица4[Высота])-1),Счёт!$B222))*G222),"")</f>
        <v/>
      </c>
      <c r="I222" t="str" cm="1">
        <f t="array" ref="I222">IFERROR(INDEX([1]!Таблица4[Цена],SMALL(IF([1]!Таблица4[Заявка]=Счёт!$C$2,ROW([1]!Таблица4[Высота])-1),Счёт!$B222)),"")</f>
        <v/>
      </c>
      <c r="J222" t="str" cm="1">
        <f t="array" ref="J222">IFERROR(INDEX([1]!Таблица4[[Сумма ]],SMALL(IF([1]!Таблица4[Заявка]=Счёт!$C$2,ROW([1]!Таблица4[Высота])-1),Счёт!$B222)),"")</f>
        <v/>
      </c>
    </row>
    <row r="223" spans="1:10" x14ac:dyDescent="0.25">
      <c r="A223" s="10">
        <v>216</v>
      </c>
      <c r="B223" s="11" t="str">
        <f t="shared" si="3"/>
        <v/>
      </c>
      <c r="C223" t="str" cm="1">
        <f t="array" ref="C223">IFERROR("Стеклопакет -  "&amp; INDEX([1]!Таблица4[Формула],SMALL(IF([1]!Таблица4[Заявка]=Счёт!$C$2,ROW([1]!Таблица4[Ширина])-1),Счёт!$B223)),"")</f>
        <v/>
      </c>
      <c r="E223" t="str" cm="1">
        <f t="array" ref="E223">IFERROR(INDEX([1]!Таблица4[Ширина],SMALL(IF([1]!Таблица4[Заявка]=Счёт!$C$2,ROW([1]!Таблица4[Ширина])-1),Счёт!$B223)),"")</f>
        <v/>
      </c>
      <c r="F223" t="str">
        <f t="array" ref="F223">IFERROR(INDEX([1]!Таблица4[Высота],SMALL(IF([1]!Таблица4[Заявка]=Счёт!$C$2,ROW([1]!Таблица4[Высота])-1),Счёт!$B223)),"")</f>
        <v/>
      </c>
      <c r="G223" t="str" cm="1">
        <f t="array" ref="G223">IFERROR(INDEX([1]!Таблица4[Кол.во.],SMALL(IF([1]!Таблица4[Заявка]=Счёт!$C$2,ROW([1]!Таблица4[Высота])-1),Счёт!$B223)),"")</f>
        <v/>
      </c>
      <c r="H223" t="str" cm="1">
        <f t="array" ref="H223">IFERROR((INDEX([1]!Таблица4[Площадь],SMALL(IF([1]!Таблица4[Заявка]=Счёт!$C$2,ROW([1]!Таблица4[Высота])-1),Счёт!$B223))*G223),"")</f>
        <v/>
      </c>
      <c r="I223" t="str" cm="1">
        <f t="array" ref="I223">IFERROR(INDEX([1]!Таблица4[Цена],SMALL(IF([1]!Таблица4[Заявка]=Счёт!$C$2,ROW([1]!Таблица4[Высота])-1),Счёт!$B223)),"")</f>
        <v/>
      </c>
      <c r="J223" t="str" cm="1">
        <f t="array" ref="J223">IFERROR(INDEX([1]!Таблица4[[Сумма ]],SMALL(IF([1]!Таблица4[Заявка]=Счёт!$C$2,ROW([1]!Таблица4[Высота])-1),Счёт!$B223)),"")</f>
        <v/>
      </c>
    </row>
    <row r="224" spans="1:10" x14ac:dyDescent="0.25">
      <c r="A224" s="10">
        <v>217</v>
      </c>
      <c r="B224" s="11" t="str">
        <f t="shared" si="3"/>
        <v/>
      </c>
      <c r="C224" t="str" cm="1">
        <f t="array" ref="C224">IFERROR("Стеклопакет -  "&amp; INDEX([1]!Таблица4[Формула],SMALL(IF([1]!Таблица4[Заявка]=Счёт!$C$2,ROW([1]!Таблица4[Ширина])-1),Счёт!$B224)),"")</f>
        <v/>
      </c>
      <c r="E224" t="str" cm="1">
        <f t="array" ref="E224">IFERROR(INDEX([1]!Таблица4[Ширина],SMALL(IF([1]!Таблица4[Заявка]=Счёт!$C$2,ROW([1]!Таблица4[Ширина])-1),Счёт!$B224)),"")</f>
        <v/>
      </c>
      <c r="F224" t="str">
        <f t="array" ref="F224">IFERROR(INDEX([1]!Таблица4[Высота],SMALL(IF([1]!Таблица4[Заявка]=Счёт!$C$2,ROW([1]!Таблица4[Высота])-1),Счёт!$B224)),"")</f>
        <v/>
      </c>
      <c r="G224" t="str" cm="1">
        <f t="array" ref="G224">IFERROR(INDEX([1]!Таблица4[Кол.во.],SMALL(IF([1]!Таблица4[Заявка]=Счёт!$C$2,ROW([1]!Таблица4[Высота])-1),Счёт!$B224)),"")</f>
        <v/>
      </c>
      <c r="H224" t="str" cm="1">
        <f t="array" ref="H224">IFERROR((INDEX([1]!Таблица4[Площадь],SMALL(IF([1]!Таблица4[Заявка]=Счёт!$C$2,ROW([1]!Таблица4[Высота])-1),Счёт!$B224))*G224),"")</f>
        <v/>
      </c>
      <c r="I224" t="str" cm="1">
        <f t="array" ref="I224">IFERROR(INDEX([1]!Таблица4[Цена],SMALL(IF([1]!Таблица4[Заявка]=Счёт!$C$2,ROW([1]!Таблица4[Высота])-1),Счёт!$B224)),"")</f>
        <v/>
      </c>
      <c r="J224" t="str" cm="1">
        <f t="array" ref="J224">IFERROR(INDEX([1]!Таблица4[[Сумма ]],SMALL(IF([1]!Таблица4[Заявка]=Счёт!$C$2,ROW([1]!Таблица4[Высота])-1),Счёт!$B224)),"")</f>
        <v/>
      </c>
    </row>
    <row r="225" spans="1:10" x14ac:dyDescent="0.25">
      <c r="A225" s="10">
        <v>218</v>
      </c>
      <c r="B225" s="11" t="str">
        <f t="shared" si="3"/>
        <v/>
      </c>
      <c r="C225" t="str" cm="1">
        <f t="array" ref="C225">IFERROR("Стеклопакет -  "&amp; INDEX([1]!Таблица4[Формула],SMALL(IF([1]!Таблица4[Заявка]=Счёт!$C$2,ROW([1]!Таблица4[Ширина])-1),Счёт!$B225)),"")</f>
        <v/>
      </c>
      <c r="E225" t="str" cm="1">
        <f t="array" ref="E225">IFERROR(INDEX([1]!Таблица4[Ширина],SMALL(IF([1]!Таблица4[Заявка]=Счёт!$C$2,ROW([1]!Таблица4[Ширина])-1),Счёт!$B225)),"")</f>
        <v/>
      </c>
      <c r="F225" t="str">
        <f t="array" ref="F225">IFERROR(INDEX([1]!Таблица4[Высота],SMALL(IF([1]!Таблица4[Заявка]=Счёт!$C$2,ROW([1]!Таблица4[Высота])-1),Счёт!$B225)),"")</f>
        <v/>
      </c>
      <c r="G225" t="str" cm="1">
        <f t="array" ref="G225">IFERROR(INDEX([1]!Таблица4[Кол.во.],SMALL(IF([1]!Таблица4[Заявка]=Счёт!$C$2,ROW([1]!Таблица4[Высота])-1),Счёт!$B225)),"")</f>
        <v/>
      </c>
      <c r="H225" t="str" cm="1">
        <f t="array" ref="H225">IFERROR((INDEX([1]!Таблица4[Площадь],SMALL(IF([1]!Таблица4[Заявка]=Счёт!$C$2,ROW([1]!Таблица4[Высота])-1),Счёт!$B225))*G225),"")</f>
        <v/>
      </c>
      <c r="I225" t="str" cm="1">
        <f t="array" ref="I225">IFERROR(INDEX([1]!Таблица4[Цена],SMALL(IF([1]!Таблица4[Заявка]=Счёт!$C$2,ROW([1]!Таблица4[Высота])-1),Счёт!$B225)),"")</f>
        <v/>
      </c>
      <c r="J225" t="str" cm="1">
        <f t="array" ref="J225">IFERROR(INDEX([1]!Таблица4[[Сумма ]],SMALL(IF([1]!Таблица4[Заявка]=Счёт!$C$2,ROW([1]!Таблица4[Высота])-1),Счёт!$B225)),"")</f>
        <v/>
      </c>
    </row>
    <row r="226" spans="1:10" x14ac:dyDescent="0.25">
      <c r="A226" s="10">
        <v>219</v>
      </c>
      <c r="B226" s="11" t="str">
        <f t="shared" si="3"/>
        <v/>
      </c>
      <c r="C226" t="str" cm="1">
        <f t="array" ref="C226">IFERROR("Стеклопакет -  "&amp; INDEX([1]!Таблица4[Формула],SMALL(IF([1]!Таблица4[Заявка]=Счёт!$C$2,ROW([1]!Таблица4[Ширина])-1),Счёт!$B226)),"")</f>
        <v/>
      </c>
      <c r="E226" t="str" cm="1">
        <f t="array" ref="E226">IFERROR(INDEX([1]!Таблица4[Ширина],SMALL(IF([1]!Таблица4[Заявка]=Счёт!$C$2,ROW([1]!Таблица4[Ширина])-1),Счёт!$B226)),"")</f>
        <v/>
      </c>
      <c r="F226" t="str">
        <f t="array" ref="F226">IFERROR(INDEX([1]!Таблица4[Высота],SMALL(IF([1]!Таблица4[Заявка]=Счёт!$C$2,ROW([1]!Таблица4[Высота])-1),Счёт!$B226)),"")</f>
        <v/>
      </c>
      <c r="G226" t="str" cm="1">
        <f t="array" ref="G226">IFERROR(INDEX([1]!Таблица4[Кол.во.],SMALL(IF([1]!Таблица4[Заявка]=Счёт!$C$2,ROW([1]!Таблица4[Высота])-1),Счёт!$B226)),"")</f>
        <v/>
      </c>
      <c r="H226" t="str" cm="1">
        <f t="array" ref="H226">IFERROR((INDEX([1]!Таблица4[Площадь],SMALL(IF([1]!Таблица4[Заявка]=Счёт!$C$2,ROW([1]!Таблица4[Высота])-1),Счёт!$B226))*G226),"")</f>
        <v/>
      </c>
      <c r="I226" t="str" cm="1">
        <f t="array" ref="I226">IFERROR(INDEX([1]!Таблица4[Цена],SMALL(IF([1]!Таблица4[Заявка]=Счёт!$C$2,ROW([1]!Таблица4[Высота])-1),Счёт!$B226)),"")</f>
        <v/>
      </c>
      <c r="J226" t="str" cm="1">
        <f t="array" ref="J226">IFERROR(INDEX([1]!Таблица4[[Сумма ]],SMALL(IF([1]!Таблица4[Заявка]=Счёт!$C$2,ROW([1]!Таблица4[Высота])-1),Счёт!$B226)),"")</f>
        <v/>
      </c>
    </row>
    <row r="227" spans="1:10" x14ac:dyDescent="0.25">
      <c r="A227" s="10">
        <v>220</v>
      </c>
      <c r="B227" s="11" t="str">
        <f t="shared" si="3"/>
        <v/>
      </c>
      <c r="C227" t="str" cm="1">
        <f t="array" ref="C227">IFERROR("Стеклопакет -  "&amp; INDEX([1]!Таблица4[Формула],SMALL(IF([1]!Таблица4[Заявка]=Счёт!$C$2,ROW([1]!Таблица4[Ширина])-1),Счёт!$B227)),"")</f>
        <v/>
      </c>
      <c r="E227" t="str" cm="1">
        <f t="array" ref="E227">IFERROR(INDEX([1]!Таблица4[Ширина],SMALL(IF([1]!Таблица4[Заявка]=Счёт!$C$2,ROW([1]!Таблица4[Ширина])-1),Счёт!$B227)),"")</f>
        <v/>
      </c>
      <c r="F227" t="str">
        <f t="array" ref="F227">IFERROR(INDEX([1]!Таблица4[Высота],SMALL(IF([1]!Таблица4[Заявка]=Счёт!$C$2,ROW([1]!Таблица4[Высота])-1),Счёт!$B227)),"")</f>
        <v/>
      </c>
      <c r="G227" t="str" cm="1">
        <f t="array" ref="G227">IFERROR(INDEX([1]!Таблица4[Кол.во.],SMALL(IF([1]!Таблица4[Заявка]=Счёт!$C$2,ROW([1]!Таблица4[Высота])-1),Счёт!$B227)),"")</f>
        <v/>
      </c>
      <c r="H227" t="str" cm="1">
        <f t="array" ref="H227">IFERROR((INDEX([1]!Таблица4[Площадь],SMALL(IF([1]!Таблица4[Заявка]=Счёт!$C$2,ROW([1]!Таблица4[Высота])-1),Счёт!$B227))*G227),"")</f>
        <v/>
      </c>
      <c r="I227" t="str" cm="1">
        <f t="array" ref="I227">IFERROR(INDEX([1]!Таблица4[Цена],SMALL(IF([1]!Таблица4[Заявка]=Счёт!$C$2,ROW([1]!Таблица4[Высота])-1),Счёт!$B227)),"")</f>
        <v/>
      </c>
      <c r="J227" t="str" cm="1">
        <f t="array" ref="J227">IFERROR(INDEX([1]!Таблица4[[Сумма ]],SMALL(IF([1]!Таблица4[Заявка]=Счёт!$C$2,ROW([1]!Таблица4[Высота])-1),Счёт!$B227)),"")</f>
        <v/>
      </c>
    </row>
    <row r="228" spans="1:10" x14ac:dyDescent="0.25">
      <c r="A228" s="10">
        <v>221</v>
      </c>
      <c r="B228" s="11" t="str">
        <f t="shared" si="3"/>
        <v/>
      </c>
      <c r="C228" t="str" cm="1">
        <f t="array" ref="C228">IFERROR("Стеклопакет -  "&amp; INDEX([1]!Таблица4[Формула],SMALL(IF([1]!Таблица4[Заявка]=Счёт!$C$2,ROW([1]!Таблица4[Ширина])-1),Счёт!$B228)),"")</f>
        <v/>
      </c>
      <c r="E228" t="str" cm="1">
        <f t="array" ref="E228">IFERROR(INDEX([1]!Таблица4[Ширина],SMALL(IF([1]!Таблица4[Заявка]=Счёт!$C$2,ROW([1]!Таблица4[Ширина])-1),Счёт!$B228)),"")</f>
        <v/>
      </c>
      <c r="F228" t="str">
        <f t="array" ref="F228">IFERROR(INDEX([1]!Таблица4[Высота],SMALL(IF([1]!Таблица4[Заявка]=Счёт!$C$2,ROW([1]!Таблица4[Высота])-1),Счёт!$B228)),"")</f>
        <v/>
      </c>
      <c r="G228" t="str" cm="1">
        <f t="array" ref="G228">IFERROR(INDEX([1]!Таблица4[Кол.во.],SMALL(IF([1]!Таблица4[Заявка]=Счёт!$C$2,ROW([1]!Таблица4[Высота])-1),Счёт!$B228)),"")</f>
        <v/>
      </c>
      <c r="H228" t="str" cm="1">
        <f t="array" ref="H228">IFERROR((INDEX([1]!Таблица4[Площадь],SMALL(IF([1]!Таблица4[Заявка]=Счёт!$C$2,ROW([1]!Таблица4[Высота])-1),Счёт!$B228))*G228),"")</f>
        <v/>
      </c>
      <c r="I228" t="str" cm="1">
        <f t="array" ref="I228">IFERROR(INDEX([1]!Таблица4[Цена],SMALL(IF([1]!Таблица4[Заявка]=Счёт!$C$2,ROW([1]!Таблица4[Высота])-1),Счёт!$B228)),"")</f>
        <v/>
      </c>
      <c r="J228" t="str" cm="1">
        <f t="array" ref="J228">IFERROR(INDEX([1]!Таблица4[[Сумма ]],SMALL(IF([1]!Таблица4[Заявка]=Счёт!$C$2,ROW([1]!Таблица4[Высота])-1),Счёт!$B228)),"")</f>
        <v/>
      </c>
    </row>
    <row r="229" spans="1:10" x14ac:dyDescent="0.25">
      <c r="A229" s="10">
        <v>222</v>
      </c>
      <c r="B229" s="11" t="str">
        <f t="shared" si="3"/>
        <v/>
      </c>
      <c r="C229" t="str" cm="1">
        <f t="array" ref="C229">IFERROR("Стеклопакет -  "&amp; INDEX([1]!Таблица4[Формула],SMALL(IF([1]!Таблица4[Заявка]=Счёт!$C$2,ROW([1]!Таблица4[Ширина])-1),Счёт!$B229)),"")</f>
        <v/>
      </c>
      <c r="E229" t="str" cm="1">
        <f t="array" ref="E229">IFERROR(INDEX([1]!Таблица4[Ширина],SMALL(IF([1]!Таблица4[Заявка]=Счёт!$C$2,ROW([1]!Таблица4[Ширина])-1),Счёт!$B229)),"")</f>
        <v/>
      </c>
      <c r="F229" t="str">
        <f t="array" ref="F229">IFERROR(INDEX([1]!Таблица4[Высота],SMALL(IF([1]!Таблица4[Заявка]=Счёт!$C$2,ROW([1]!Таблица4[Высота])-1),Счёт!$B229)),"")</f>
        <v/>
      </c>
      <c r="G229" t="str" cm="1">
        <f t="array" ref="G229">IFERROR(INDEX([1]!Таблица4[Кол.во.],SMALL(IF([1]!Таблица4[Заявка]=Счёт!$C$2,ROW([1]!Таблица4[Высота])-1),Счёт!$B229)),"")</f>
        <v/>
      </c>
      <c r="H229" t="str" cm="1">
        <f t="array" ref="H229">IFERROR((INDEX([1]!Таблица4[Площадь],SMALL(IF([1]!Таблица4[Заявка]=Счёт!$C$2,ROW([1]!Таблица4[Высота])-1),Счёт!$B229))*G229),"")</f>
        <v/>
      </c>
      <c r="I229" t="str" cm="1">
        <f t="array" ref="I229">IFERROR(INDEX([1]!Таблица4[Цена],SMALL(IF([1]!Таблица4[Заявка]=Счёт!$C$2,ROW([1]!Таблица4[Высота])-1),Счёт!$B229)),"")</f>
        <v/>
      </c>
      <c r="J229" t="str" cm="1">
        <f t="array" ref="J229">IFERROR(INDEX([1]!Таблица4[[Сумма ]],SMALL(IF([1]!Таблица4[Заявка]=Счёт!$C$2,ROW([1]!Таблица4[Высота])-1),Счёт!$B229)),"")</f>
        <v/>
      </c>
    </row>
    <row r="230" spans="1:10" x14ac:dyDescent="0.25">
      <c r="A230" s="10">
        <v>223</v>
      </c>
      <c r="B230" s="11" t="str">
        <f t="shared" si="3"/>
        <v/>
      </c>
      <c r="C230" t="str" cm="1">
        <f t="array" ref="C230">IFERROR("Стеклопакет -  "&amp; INDEX([1]!Таблица4[Формула],SMALL(IF([1]!Таблица4[Заявка]=Счёт!$C$2,ROW([1]!Таблица4[Ширина])-1),Счёт!$B230)),"")</f>
        <v/>
      </c>
      <c r="E230" t="str" cm="1">
        <f t="array" ref="E230">IFERROR(INDEX([1]!Таблица4[Ширина],SMALL(IF([1]!Таблица4[Заявка]=Счёт!$C$2,ROW([1]!Таблица4[Ширина])-1),Счёт!$B230)),"")</f>
        <v/>
      </c>
      <c r="F230" t="str">
        <f t="array" ref="F230">IFERROR(INDEX([1]!Таблица4[Высота],SMALL(IF([1]!Таблица4[Заявка]=Счёт!$C$2,ROW([1]!Таблица4[Высота])-1),Счёт!$B230)),"")</f>
        <v/>
      </c>
      <c r="G230" t="str" cm="1">
        <f t="array" ref="G230">IFERROR(INDEX([1]!Таблица4[Кол.во.],SMALL(IF([1]!Таблица4[Заявка]=Счёт!$C$2,ROW([1]!Таблица4[Высота])-1),Счёт!$B230)),"")</f>
        <v/>
      </c>
      <c r="H230" t="str" cm="1">
        <f t="array" ref="H230">IFERROR((INDEX([1]!Таблица4[Площадь],SMALL(IF([1]!Таблица4[Заявка]=Счёт!$C$2,ROW([1]!Таблица4[Высота])-1),Счёт!$B230))*G230),"")</f>
        <v/>
      </c>
      <c r="I230" t="str" cm="1">
        <f t="array" ref="I230">IFERROR(INDEX([1]!Таблица4[Цена],SMALL(IF([1]!Таблица4[Заявка]=Счёт!$C$2,ROW([1]!Таблица4[Высота])-1),Счёт!$B230)),"")</f>
        <v/>
      </c>
      <c r="J230" t="str" cm="1">
        <f t="array" ref="J230">IFERROR(INDEX([1]!Таблица4[[Сумма ]],SMALL(IF([1]!Таблица4[Заявка]=Счёт!$C$2,ROW([1]!Таблица4[Высота])-1),Счёт!$B230)),"")</f>
        <v/>
      </c>
    </row>
    <row r="231" spans="1:10" x14ac:dyDescent="0.25">
      <c r="A231" s="10">
        <v>224</v>
      </c>
      <c r="B231" s="11" t="str">
        <f t="shared" si="3"/>
        <v/>
      </c>
      <c r="C231" t="str" cm="1">
        <f t="array" ref="C231">IFERROR("Стеклопакет -  "&amp; INDEX([1]!Таблица4[Формула],SMALL(IF([1]!Таблица4[Заявка]=Счёт!$C$2,ROW([1]!Таблица4[Ширина])-1),Счёт!$B231)),"")</f>
        <v/>
      </c>
      <c r="E231" t="str" cm="1">
        <f t="array" ref="E231">IFERROR(INDEX([1]!Таблица4[Ширина],SMALL(IF([1]!Таблица4[Заявка]=Счёт!$C$2,ROW([1]!Таблица4[Ширина])-1),Счёт!$B231)),"")</f>
        <v/>
      </c>
      <c r="F231" t="str">
        <f t="array" ref="F231">IFERROR(INDEX([1]!Таблица4[Высота],SMALL(IF([1]!Таблица4[Заявка]=Счёт!$C$2,ROW([1]!Таблица4[Высота])-1),Счёт!$B231)),"")</f>
        <v/>
      </c>
      <c r="G231" t="str" cm="1">
        <f t="array" ref="G231">IFERROR(INDEX([1]!Таблица4[Кол.во.],SMALL(IF([1]!Таблица4[Заявка]=Счёт!$C$2,ROW([1]!Таблица4[Высота])-1),Счёт!$B231)),"")</f>
        <v/>
      </c>
      <c r="H231" t="str" cm="1">
        <f t="array" ref="H231">IFERROR((INDEX([1]!Таблица4[Площадь],SMALL(IF([1]!Таблица4[Заявка]=Счёт!$C$2,ROW([1]!Таблица4[Высота])-1),Счёт!$B231))*G231),"")</f>
        <v/>
      </c>
      <c r="I231" t="str" cm="1">
        <f t="array" ref="I231">IFERROR(INDEX([1]!Таблица4[Цена],SMALL(IF([1]!Таблица4[Заявка]=Счёт!$C$2,ROW([1]!Таблица4[Высота])-1),Счёт!$B231)),"")</f>
        <v/>
      </c>
      <c r="J231" t="str" cm="1">
        <f t="array" ref="J231">IFERROR(INDEX([1]!Таблица4[[Сумма ]],SMALL(IF([1]!Таблица4[Заявка]=Счёт!$C$2,ROW([1]!Таблица4[Высота])-1),Счёт!$B231)),"")</f>
        <v/>
      </c>
    </row>
    <row r="232" spans="1:10" x14ac:dyDescent="0.25">
      <c r="A232" s="10">
        <v>225</v>
      </c>
      <c r="B232" s="11" t="str">
        <f t="shared" si="3"/>
        <v/>
      </c>
      <c r="C232" t="str" cm="1">
        <f t="array" ref="C232">IFERROR("Стеклопакет -  "&amp; INDEX([1]!Таблица4[Формула],SMALL(IF([1]!Таблица4[Заявка]=Счёт!$C$2,ROW([1]!Таблица4[Ширина])-1),Счёт!$B232)),"")</f>
        <v/>
      </c>
      <c r="E232" t="str" cm="1">
        <f t="array" ref="E232">IFERROR(INDEX([1]!Таблица4[Ширина],SMALL(IF([1]!Таблица4[Заявка]=Счёт!$C$2,ROW([1]!Таблица4[Ширина])-1),Счёт!$B232)),"")</f>
        <v/>
      </c>
      <c r="F232" t="str">
        <f t="array" ref="F232">IFERROR(INDEX([1]!Таблица4[Высота],SMALL(IF([1]!Таблица4[Заявка]=Счёт!$C$2,ROW([1]!Таблица4[Высота])-1),Счёт!$B232)),"")</f>
        <v/>
      </c>
      <c r="G232" t="str" cm="1">
        <f t="array" ref="G232">IFERROR(INDEX([1]!Таблица4[Кол.во.],SMALL(IF([1]!Таблица4[Заявка]=Счёт!$C$2,ROW([1]!Таблица4[Высота])-1),Счёт!$B232)),"")</f>
        <v/>
      </c>
      <c r="H232" t="str" cm="1">
        <f t="array" ref="H232">IFERROR((INDEX([1]!Таблица4[Площадь],SMALL(IF([1]!Таблица4[Заявка]=Счёт!$C$2,ROW([1]!Таблица4[Высота])-1),Счёт!$B232))*G232),"")</f>
        <v/>
      </c>
      <c r="I232" t="str" cm="1">
        <f t="array" ref="I232">IFERROR(INDEX([1]!Таблица4[Цена],SMALL(IF([1]!Таблица4[Заявка]=Счёт!$C$2,ROW([1]!Таблица4[Высота])-1),Счёт!$B232)),"")</f>
        <v/>
      </c>
      <c r="J232" t="str" cm="1">
        <f t="array" ref="J232">IFERROR(INDEX([1]!Таблица4[[Сумма ]],SMALL(IF([1]!Таблица4[Заявка]=Счёт!$C$2,ROW([1]!Таблица4[Высота])-1),Счёт!$B232)),"")</f>
        <v/>
      </c>
    </row>
    <row r="233" spans="1:10" x14ac:dyDescent="0.25">
      <c r="A233" s="10">
        <v>226</v>
      </c>
      <c r="B233" s="11" t="str">
        <f t="shared" si="3"/>
        <v/>
      </c>
      <c r="C233" t="str" cm="1">
        <f t="array" ref="C233">IFERROR("Стеклопакет -  "&amp; INDEX([1]!Таблица4[Формула],SMALL(IF([1]!Таблица4[Заявка]=Счёт!$C$2,ROW([1]!Таблица4[Ширина])-1),Счёт!$B233)),"")</f>
        <v/>
      </c>
      <c r="E233" t="str" cm="1">
        <f t="array" ref="E233">IFERROR(INDEX([1]!Таблица4[Ширина],SMALL(IF([1]!Таблица4[Заявка]=Счёт!$C$2,ROW([1]!Таблица4[Ширина])-1),Счёт!$B233)),"")</f>
        <v/>
      </c>
      <c r="F233" t="str">
        <f t="array" ref="F233">IFERROR(INDEX([1]!Таблица4[Высота],SMALL(IF([1]!Таблица4[Заявка]=Счёт!$C$2,ROW([1]!Таблица4[Высота])-1),Счёт!$B233)),"")</f>
        <v/>
      </c>
      <c r="G233" t="str" cm="1">
        <f t="array" ref="G233">IFERROR(INDEX([1]!Таблица4[Кол.во.],SMALL(IF([1]!Таблица4[Заявка]=Счёт!$C$2,ROW([1]!Таблица4[Высота])-1),Счёт!$B233)),"")</f>
        <v/>
      </c>
      <c r="H233" t="str" cm="1">
        <f t="array" ref="H233">IFERROR((INDEX([1]!Таблица4[Площадь],SMALL(IF([1]!Таблица4[Заявка]=Счёт!$C$2,ROW([1]!Таблица4[Высота])-1),Счёт!$B233))*G233),"")</f>
        <v/>
      </c>
      <c r="I233" t="str" cm="1">
        <f t="array" ref="I233">IFERROR(INDEX([1]!Таблица4[Цена],SMALL(IF([1]!Таблица4[Заявка]=Счёт!$C$2,ROW([1]!Таблица4[Высота])-1),Счёт!$B233)),"")</f>
        <v/>
      </c>
      <c r="J233" t="str" cm="1">
        <f t="array" ref="J233">IFERROR(INDEX([1]!Таблица4[[Сумма ]],SMALL(IF([1]!Таблица4[Заявка]=Счёт!$C$2,ROW([1]!Таблица4[Высота])-1),Счёт!$B233)),"")</f>
        <v/>
      </c>
    </row>
    <row r="234" spans="1:10" x14ac:dyDescent="0.25">
      <c r="A234" s="10">
        <v>227</v>
      </c>
      <c r="B234" s="11" t="str">
        <f t="shared" si="3"/>
        <v/>
      </c>
      <c r="C234" t="str" cm="1">
        <f t="array" ref="C234">IFERROR("Стеклопакет -  "&amp; INDEX([1]!Таблица4[Формула],SMALL(IF([1]!Таблица4[Заявка]=Счёт!$C$2,ROW([1]!Таблица4[Ширина])-1),Счёт!$B234)),"")</f>
        <v/>
      </c>
      <c r="E234" t="str" cm="1">
        <f t="array" ref="E234">IFERROR(INDEX([1]!Таблица4[Ширина],SMALL(IF([1]!Таблица4[Заявка]=Счёт!$C$2,ROW([1]!Таблица4[Ширина])-1),Счёт!$B234)),"")</f>
        <v/>
      </c>
      <c r="F234" t="str">
        <f t="array" ref="F234">IFERROR(INDEX([1]!Таблица4[Высота],SMALL(IF([1]!Таблица4[Заявка]=Счёт!$C$2,ROW([1]!Таблица4[Высота])-1),Счёт!$B234)),"")</f>
        <v/>
      </c>
      <c r="G234" t="str" cm="1">
        <f t="array" ref="G234">IFERROR(INDEX([1]!Таблица4[Кол.во.],SMALL(IF([1]!Таблица4[Заявка]=Счёт!$C$2,ROW([1]!Таблица4[Высота])-1),Счёт!$B234)),"")</f>
        <v/>
      </c>
      <c r="H234" t="str" cm="1">
        <f t="array" ref="H234">IFERROR((INDEX([1]!Таблица4[Площадь],SMALL(IF([1]!Таблица4[Заявка]=Счёт!$C$2,ROW([1]!Таблица4[Высота])-1),Счёт!$B234))*G234),"")</f>
        <v/>
      </c>
      <c r="I234" t="str" cm="1">
        <f t="array" ref="I234">IFERROR(INDEX([1]!Таблица4[Цена],SMALL(IF([1]!Таблица4[Заявка]=Счёт!$C$2,ROW([1]!Таблица4[Высота])-1),Счёт!$B234)),"")</f>
        <v/>
      </c>
      <c r="J234" t="str" cm="1">
        <f t="array" ref="J234">IFERROR(INDEX([1]!Таблица4[[Сумма ]],SMALL(IF([1]!Таблица4[Заявка]=Счёт!$C$2,ROW([1]!Таблица4[Высота])-1),Счёт!$B234)),"")</f>
        <v/>
      </c>
    </row>
    <row r="235" spans="1:10" x14ac:dyDescent="0.25">
      <c r="A235" s="10">
        <v>228</v>
      </c>
      <c r="B235" s="11" t="str">
        <f t="shared" si="3"/>
        <v/>
      </c>
      <c r="C235" t="str" cm="1">
        <f t="array" ref="C235">IFERROR("Стеклопакет -  "&amp; INDEX([1]!Таблица4[Формула],SMALL(IF([1]!Таблица4[Заявка]=Счёт!$C$2,ROW([1]!Таблица4[Ширина])-1),Счёт!$B235)),"")</f>
        <v/>
      </c>
      <c r="E235" t="str" cm="1">
        <f t="array" ref="E235">IFERROR(INDEX([1]!Таблица4[Ширина],SMALL(IF([1]!Таблица4[Заявка]=Счёт!$C$2,ROW([1]!Таблица4[Ширина])-1),Счёт!$B235)),"")</f>
        <v/>
      </c>
      <c r="F235" t="str">
        <f t="array" ref="F235">IFERROR(INDEX([1]!Таблица4[Высота],SMALL(IF([1]!Таблица4[Заявка]=Счёт!$C$2,ROW([1]!Таблица4[Высота])-1),Счёт!$B235)),"")</f>
        <v/>
      </c>
      <c r="G235" t="str" cm="1">
        <f t="array" ref="G235">IFERROR(INDEX([1]!Таблица4[Кол.во.],SMALL(IF([1]!Таблица4[Заявка]=Счёт!$C$2,ROW([1]!Таблица4[Высота])-1),Счёт!$B235)),"")</f>
        <v/>
      </c>
      <c r="H235" t="str" cm="1">
        <f t="array" ref="H235">IFERROR((INDEX([1]!Таблица4[Площадь],SMALL(IF([1]!Таблица4[Заявка]=Счёт!$C$2,ROW([1]!Таблица4[Высота])-1),Счёт!$B235))*G235),"")</f>
        <v/>
      </c>
      <c r="I235" t="str" cm="1">
        <f t="array" ref="I235">IFERROR(INDEX([1]!Таблица4[Цена],SMALL(IF([1]!Таблица4[Заявка]=Счёт!$C$2,ROW([1]!Таблица4[Высота])-1),Счёт!$B235)),"")</f>
        <v/>
      </c>
      <c r="J235" t="str" cm="1">
        <f t="array" ref="J235">IFERROR(INDEX([1]!Таблица4[[Сумма ]],SMALL(IF([1]!Таблица4[Заявка]=Счёт!$C$2,ROW([1]!Таблица4[Высота])-1),Счёт!$B235)),"")</f>
        <v/>
      </c>
    </row>
    <row r="236" spans="1:10" x14ac:dyDescent="0.25">
      <c r="A236" s="10">
        <v>229</v>
      </c>
      <c r="B236" s="11" t="str">
        <f t="shared" si="3"/>
        <v/>
      </c>
      <c r="C236" t="str" cm="1">
        <f t="array" ref="C236">IFERROR("Стеклопакет -  "&amp; INDEX([1]!Таблица4[Формула],SMALL(IF([1]!Таблица4[Заявка]=Счёт!$C$2,ROW([1]!Таблица4[Ширина])-1),Счёт!$B236)),"")</f>
        <v/>
      </c>
      <c r="E236" t="str" cm="1">
        <f t="array" ref="E236">IFERROR(INDEX([1]!Таблица4[Ширина],SMALL(IF([1]!Таблица4[Заявка]=Счёт!$C$2,ROW([1]!Таблица4[Ширина])-1),Счёт!$B236)),"")</f>
        <v/>
      </c>
      <c r="F236" t="str">
        <f t="array" ref="F236">IFERROR(INDEX([1]!Таблица4[Высота],SMALL(IF([1]!Таблица4[Заявка]=Счёт!$C$2,ROW([1]!Таблица4[Высота])-1),Счёт!$B236)),"")</f>
        <v/>
      </c>
      <c r="G236" t="str" cm="1">
        <f t="array" ref="G236">IFERROR(INDEX([1]!Таблица4[Кол.во.],SMALL(IF([1]!Таблица4[Заявка]=Счёт!$C$2,ROW([1]!Таблица4[Высота])-1),Счёт!$B236)),"")</f>
        <v/>
      </c>
      <c r="H236" t="str" cm="1">
        <f t="array" ref="H236">IFERROR((INDEX([1]!Таблица4[Площадь],SMALL(IF([1]!Таблица4[Заявка]=Счёт!$C$2,ROW([1]!Таблица4[Высота])-1),Счёт!$B236))*G236),"")</f>
        <v/>
      </c>
      <c r="I236" t="str" cm="1">
        <f t="array" ref="I236">IFERROR(INDEX([1]!Таблица4[Цена],SMALL(IF([1]!Таблица4[Заявка]=Счёт!$C$2,ROW([1]!Таблица4[Высота])-1),Счёт!$B236)),"")</f>
        <v/>
      </c>
      <c r="J236" t="str" cm="1">
        <f t="array" ref="J236">IFERROR(INDEX([1]!Таблица4[[Сумма ]],SMALL(IF([1]!Таблица4[Заявка]=Счёт!$C$2,ROW([1]!Таблица4[Высота])-1),Счёт!$B236)),"")</f>
        <v/>
      </c>
    </row>
    <row r="237" spans="1:10" x14ac:dyDescent="0.25">
      <c r="A237" s="10">
        <v>230</v>
      </c>
      <c r="B237" s="11" t="str">
        <f t="shared" si="3"/>
        <v/>
      </c>
      <c r="C237" t="str" cm="1">
        <f t="array" ref="C237">IFERROR("Стеклопакет -  "&amp; INDEX([1]!Таблица4[Формула],SMALL(IF([1]!Таблица4[Заявка]=Счёт!$C$2,ROW([1]!Таблица4[Ширина])-1),Счёт!$B237)),"")</f>
        <v/>
      </c>
      <c r="E237" t="str" cm="1">
        <f t="array" ref="E237">IFERROR(INDEX([1]!Таблица4[Ширина],SMALL(IF([1]!Таблица4[Заявка]=Счёт!$C$2,ROW([1]!Таблица4[Ширина])-1),Счёт!$B237)),"")</f>
        <v/>
      </c>
      <c r="F237" t="str">
        <f t="array" ref="F237">IFERROR(INDEX([1]!Таблица4[Высота],SMALL(IF([1]!Таблица4[Заявка]=Счёт!$C$2,ROW([1]!Таблица4[Высота])-1),Счёт!$B237)),"")</f>
        <v/>
      </c>
      <c r="G237" t="str" cm="1">
        <f t="array" ref="G237">IFERROR(INDEX([1]!Таблица4[Кол.во.],SMALL(IF([1]!Таблица4[Заявка]=Счёт!$C$2,ROW([1]!Таблица4[Высота])-1),Счёт!$B237)),"")</f>
        <v/>
      </c>
      <c r="H237" t="str" cm="1">
        <f t="array" ref="H237">IFERROR((INDEX([1]!Таблица4[Площадь],SMALL(IF([1]!Таблица4[Заявка]=Счёт!$C$2,ROW([1]!Таблица4[Высота])-1),Счёт!$B237))*G237),"")</f>
        <v/>
      </c>
      <c r="I237" t="str" cm="1">
        <f t="array" ref="I237">IFERROR(INDEX([1]!Таблица4[Цена],SMALL(IF([1]!Таблица4[Заявка]=Счёт!$C$2,ROW([1]!Таблица4[Высота])-1),Счёт!$B237)),"")</f>
        <v/>
      </c>
      <c r="J237" t="str" cm="1">
        <f t="array" ref="J237">IFERROR(INDEX([1]!Таблица4[[Сумма ]],SMALL(IF([1]!Таблица4[Заявка]=Счёт!$C$2,ROW([1]!Таблица4[Высота])-1),Счёт!$B237)),"")</f>
        <v/>
      </c>
    </row>
    <row r="238" spans="1:10" x14ac:dyDescent="0.25">
      <c r="A238" s="10">
        <v>231</v>
      </c>
      <c r="B238" s="11" t="str">
        <f t="shared" si="3"/>
        <v/>
      </c>
      <c r="C238" t="str" cm="1">
        <f t="array" ref="C238">IFERROR("Стеклопакет -  "&amp; INDEX([1]!Таблица4[Формула],SMALL(IF([1]!Таблица4[Заявка]=Счёт!$C$2,ROW([1]!Таблица4[Ширина])-1),Счёт!$B238)),"")</f>
        <v/>
      </c>
      <c r="E238" t="str" cm="1">
        <f t="array" ref="E238">IFERROR(INDEX([1]!Таблица4[Ширина],SMALL(IF([1]!Таблица4[Заявка]=Счёт!$C$2,ROW([1]!Таблица4[Ширина])-1),Счёт!$B238)),"")</f>
        <v/>
      </c>
      <c r="F238" t="str">
        <f t="array" ref="F238">IFERROR(INDEX([1]!Таблица4[Высота],SMALL(IF([1]!Таблица4[Заявка]=Счёт!$C$2,ROW([1]!Таблица4[Высота])-1),Счёт!$B238)),"")</f>
        <v/>
      </c>
      <c r="G238" t="str" cm="1">
        <f t="array" ref="G238">IFERROR(INDEX([1]!Таблица4[Кол.во.],SMALL(IF([1]!Таблица4[Заявка]=Счёт!$C$2,ROW([1]!Таблица4[Высота])-1),Счёт!$B238)),"")</f>
        <v/>
      </c>
      <c r="H238" t="str" cm="1">
        <f t="array" ref="H238">IFERROR((INDEX([1]!Таблица4[Площадь],SMALL(IF([1]!Таблица4[Заявка]=Счёт!$C$2,ROW([1]!Таблица4[Высота])-1),Счёт!$B238))*G238),"")</f>
        <v/>
      </c>
      <c r="I238" t="str" cm="1">
        <f t="array" ref="I238">IFERROR(INDEX([1]!Таблица4[Цена],SMALL(IF([1]!Таблица4[Заявка]=Счёт!$C$2,ROW([1]!Таблица4[Высота])-1),Счёт!$B238)),"")</f>
        <v/>
      </c>
      <c r="J238" t="str" cm="1">
        <f t="array" ref="J238">IFERROR(INDEX([1]!Таблица4[[Сумма ]],SMALL(IF([1]!Таблица4[Заявка]=Счёт!$C$2,ROW([1]!Таблица4[Высота])-1),Счёт!$B238)),"")</f>
        <v/>
      </c>
    </row>
    <row r="239" spans="1:10" x14ac:dyDescent="0.25">
      <c r="A239" s="10">
        <v>232</v>
      </c>
      <c r="B239" s="11" t="str">
        <f t="shared" si="3"/>
        <v/>
      </c>
      <c r="C239" t="str" cm="1">
        <f t="array" ref="C239">IFERROR("Стеклопакет -  "&amp; INDEX([1]!Таблица4[Формула],SMALL(IF([1]!Таблица4[Заявка]=Счёт!$C$2,ROW([1]!Таблица4[Ширина])-1),Счёт!$B239)),"")</f>
        <v/>
      </c>
      <c r="E239" t="str" cm="1">
        <f t="array" ref="E239">IFERROR(INDEX([1]!Таблица4[Ширина],SMALL(IF([1]!Таблица4[Заявка]=Счёт!$C$2,ROW([1]!Таблица4[Ширина])-1),Счёт!$B239)),"")</f>
        <v/>
      </c>
      <c r="F239" t="str">
        <f t="array" ref="F239">IFERROR(INDEX([1]!Таблица4[Высота],SMALL(IF([1]!Таблица4[Заявка]=Счёт!$C$2,ROW([1]!Таблица4[Высота])-1),Счёт!$B239)),"")</f>
        <v/>
      </c>
      <c r="G239" t="str" cm="1">
        <f t="array" ref="G239">IFERROR(INDEX([1]!Таблица4[Кол.во.],SMALL(IF([1]!Таблица4[Заявка]=Счёт!$C$2,ROW([1]!Таблица4[Высота])-1),Счёт!$B239)),"")</f>
        <v/>
      </c>
      <c r="H239" t="str" cm="1">
        <f t="array" ref="H239">IFERROR((INDEX([1]!Таблица4[Площадь],SMALL(IF([1]!Таблица4[Заявка]=Счёт!$C$2,ROW([1]!Таблица4[Высота])-1),Счёт!$B239))*G239),"")</f>
        <v/>
      </c>
      <c r="I239" t="str" cm="1">
        <f t="array" ref="I239">IFERROR(INDEX([1]!Таблица4[Цена],SMALL(IF([1]!Таблица4[Заявка]=Счёт!$C$2,ROW([1]!Таблица4[Высота])-1),Счёт!$B239)),"")</f>
        <v/>
      </c>
      <c r="J239" t="str" cm="1">
        <f t="array" ref="J239">IFERROR(INDEX([1]!Таблица4[[Сумма ]],SMALL(IF([1]!Таблица4[Заявка]=Счёт!$C$2,ROW([1]!Таблица4[Высота])-1),Счёт!$B239)),"")</f>
        <v/>
      </c>
    </row>
    <row r="240" spans="1:10" x14ac:dyDescent="0.25">
      <c r="A240" s="10">
        <v>233</v>
      </c>
      <c r="B240" s="11" t="str">
        <f t="shared" si="3"/>
        <v/>
      </c>
      <c r="C240" t="str" cm="1">
        <f t="array" ref="C240">IFERROR("Стеклопакет -  "&amp; INDEX([1]!Таблица4[Формула],SMALL(IF([1]!Таблица4[Заявка]=Счёт!$C$2,ROW([1]!Таблица4[Ширина])-1),Счёт!$B240)),"")</f>
        <v/>
      </c>
      <c r="E240" t="str" cm="1">
        <f t="array" ref="E240">IFERROR(INDEX([1]!Таблица4[Ширина],SMALL(IF([1]!Таблица4[Заявка]=Счёт!$C$2,ROW([1]!Таблица4[Ширина])-1),Счёт!$B240)),"")</f>
        <v/>
      </c>
      <c r="F240" t="str">
        <f t="array" ref="F240">IFERROR(INDEX([1]!Таблица4[Высота],SMALL(IF([1]!Таблица4[Заявка]=Счёт!$C$2,ROW([1]!Таблица4[Высота])-1),Счёт!$B240)),"")</f>
        <v/>
      </c>
      <c r="G240" t="str" cm="1">
        <f t="array" ref="G240">IFERROR(INDEX([1]!Таблица4[Кол.во.],SMALL(IF([1]!Таблица4[Заявка]=Счёт!$C$2,ROW([1]!Таблица4[Высота])-1),Счёт!$B240)),"")</f>
        <v/>
      </c>
      <c r="H240" t="str" cm="1">
        <f t="array" ref="H240">IFERROR((INDEX([1]!Таблица4[Площадь],SMALL(IF([1]!Таблица4[Заявка]=Счёт!$C$2,ROW([1]!Таблица4[Высота])-1),Счёт!$B240))*G240),"")</f>
        <v/>
      </c>
      <c r="I240" t="str" cm="1">
        <f t="array" ref="I240">IFERROR(INDEX([1]!Таблица4[Цена],SMALL(IF([1]!Таблица4[Заявка]=Счёт!$C$2,ROW([1]!Таблица4[Высота])-1),Счёт!$B240)),"")</f>
        <v/>
      </c>
      <c r="J240" t="str" cm="1">
        <f t="array" ref="J240">IFERROR(INDEX([1]!Таблица4[[Сумма ]],SMALL(IF([1]!Таблица4[Заявка]=Счёт!$C$2,ROW([1]!Таблица4[Высота])-1),Счёт!$B240)),"")</f>
        <v/>
      </c>
    </row>
    <row r="241" spans="1:10" x14ac:dyDescent="0.25">
      <c r="A241" s="10">
        <v>234</v>
      </c>
      <c r="B241" s="11" t="str">
        <f t="shared" si="3"/>
        <v/>
      </c>
      <c r="C241" t="str" cm="1">
        <f t="array" ref="C241">IFERROR("Стеклопакет -  "&amp; INDEX([1]!Таблица4[Формула],SMALL(IF([1]!Таблица4[Заявка]=Счёт!$C$2,ROW([1]!Таблица4[Ширина])-1),Счёт!$B241)),"")</f>
        <v/>
      </c>
      <c r="E241" t="str" cm="1">
        <f t="array" ref="E241">IFERROR(INDEX([1]!Таблица4[Ширина],SMALL(IF([1]!Таблица4[Заявка]=Счёт!$C$2,ROW([1]!Таблица4[Ширина])-1),Счёт!$B241)),"")</f>
        <v/>
      </c>
      <c r="F241" t="str">
        <f t="array" ref="F241">IFERROR(INDEX([1]!Таблица4[Высота],SMALL(IF([1]!Таблица4[Заявка]=Счёт!$C$2,ROW([1]!Таблица4[Высота])-1),Счёт!$B241)),"")</f>
        <v/>
      </c>
      <c r="G241" t="str" cm="1">
        <f t="array" ref="G241">IFERROR(INDEX([1]!Таблица4[Кол.во.],SMALL(IF([1]!Таблица4[Заявка]=Счёт!$C$2,ROW([1]!Таблица4[Высота])-1),Счёт!$B241)),"")</f>
        <v/>
      </c>
      <c r="H241" t="str" cm="1">
        <f t="array" ref="H241">IFERROR((INDEX([1]!Таблица4[Площадь],SMALL(IF([1]!Таблица4[Заявка]=Счёт!$C$2,ROW([1]!Таблица4[Высота])-1),Счёт!$B241))*G241),"")</f>
        <v/>
      </c>
      <c r="I241" t="str" cm="1">
        <f t="array" ref="I241">IFERROR(INDEX([1]!Таблица4[Цена],SMALL(IF([1]!Таблица4[Заявка]=Счёт!$C$2,ROW([1]!Таблица4[Высота])-1),Счёт!$B241)),"")</f>
        <v/>
      </c>
      <c r="J241" t="str" cm="1">
        <f t="array" ref="J241">IFERROR(INDEX([1]!Таблица4[[Сумма ]],SMALL(IF([1]!Таблица4[Заявка]=Счёт!$C$2,ROW([1]!Таблица4[Высота])-1),Счёт!$B241)),"")</f>
        <v/>
      </c>
    </row>
    <row r="242" spans="1:10" x14ac:dyDescent="0.25">
      <c r="A242" s="10">
        <v>235</v>
      </c>
      <c r="B242" s="11" t="str">
        <f t="shared" si="3"/>
        <v/>
      </c>
      <c r="C242" t="str" cm="1">
        <f t="array" ref="C242">IFERROR("Стеклопакет -  "&amp; INDEX([1]!Таблица4[Формула],SMALL(IF([1]!Таблица4[Заявка]=Счёт!$C$2,ROW([1]!Таблица4[Ширина])-1),Счёт!$B242)),"")</f>
        <v/>
      </c>
      <c r="E242" t="str" cm="1">
        <f t="array" ref="E242">IFERROR(INDEX([1]!Таблица4[Ширина],SMALL(IF([1]!Таблица4[Заявка]=Счёт!$C$2,ROW([1]!Таблица4[Ширина])-1),Счёт!$B242)),"")</f>
        <v/>
      </c>
      <c r="F242" t="str">
        <f t="array" ref="F242">IFERROR(INDEX([1]!Таблица4[Высота],SMALL(IF([1]!Таблица4[Заявка]=Счёт!$C$2,ROW([1]!Таблица4[Высота])-1),Счёт!$B242)),"")</f>
        <v/>
      </c>
      <c r="G242" t="str" cm="1">
        <f t="array" ref="G242">IFERROR(INDEX([1]!Таблица4[Кол.во.],SMALL(IF([1]!Таблица4[Заявка]=Счёт!$C$2,ROW([1]!Таблица4[Высота])-1),Счёт!$B242)),"")</f>
        <v/>
      </c>
      <c r="H242" t="str" cm="1">
        <f t="array" ref="H242">IFERROR((INDEX([1]!Таблица4[Площадь],SMALL(IF([1]!Таблица4[Заявка]=Счёт!$C$2,ROW([1]!Таблица4[Высота])-1),Счёт!$B242))*G242),"")</f>
        <v/>
      </c>
      <c r="I242" t="str" cm="1">
        <f t="array" ref="I242">IFERROR(INDEX([1]!Таблица4[Цена],SMALL(IF([1]!Таблица4[Заявка]=Счёт!$C$2,ROW([1]!Таблица4[Высота])-1),Счёт!$B242)),"")</f>
        <v/>
      </c>
      <c r="J242" t="str" cm="1">
        <f t="array" ref="J242">IFERROR(INDEX([1]!Таблица4[[Сумма ]],SMALL(IF([1]!Таблица4[Заявка]=Счёт!$C$2,ROW([1]!Таблица4[Высота])-1),Счёт!$B242)),"")</f>
        <v/>
      </c>
    </row>
    <row r="243" spans="1:10" x14ac:dyDescent="0.25">
      <c r="A243" s="10">
        <v>236</v>
      </c>
      <c r="B243" s="11" t="str">
        <f t="shared" si="3"/>
        <v/>
      </c>
      <c r="C243" t="str" cm="1">
        <f t="array" ref="C243">IFERROR("Стеклопакет -  "&amp; INDEX([1]!Таблица4[Формула],SMALL(IF([1]!Таблица4[Заявка]=Счёт!$C$2,ROW([1]!Таблица4[Ширина])-1),Счёт!$B243)),"")</f>
        <v/>
      </c>
      <c r="E243" t="str" cm="1">
        <f t="array" ref="E243">IFERROR(INDEX([1]!Таблица4[Ширина],SMALL(IF([1]!Таблица4[Заявка]=Счёт!$C$2,ROW([1]!Таблица4[Ширина])-1),Счёт!$B243)),"")</f>
        <v/>
      </c>
      <c r="F243" t="str">
        <f t="array" ref="F243">IFERROR(INDEX([1]!Таблица4[Высота],SMALL(IF([1]!Таблица4[Заявка]=Счёт!$C$2,ROW([1]!Таблица4[Высота])-1),Счёт!$B243)),"")</f>
        <v/>
      </c>
      <c r="G243" t="str" cm="1">
        <f t="array" ref="G243">IFERROR(INDEX([1]!Таблица4[Кол.во.],SMALL(IF([1]!Таблица4[Заявка]=Счёт!$C$2,ROW([1]!Таблица4[Высота])-1),Счёт!$B243)),"")</f>
        <v/>
      </c>
      <c r="H243" t="str" cm="1">
        <f t="array" ref="H243">IFERROR((INDEX([1]!Таблица4[Площадь],SMALL(IF([1]!Таблица4[Заявка]=Счёт!$C$2,ROW([1]!Таблица4[Высота])-1),Счёт!$B243))*G243),"")</f>
        <v/>
      </c>
      <c r="I243" t="str" cm="1">
        <f t="array" ref="I243">IFERROR(INDEX([1]!Таблица4[Цена],SMALL(IF([1]!Таблица4[Заявка]=Счёт!$C$2,ROW([1]!Таблица4[Высота])-1),Счёт!$B243)),"")</f>
        <v/>
      </c>
      <c r="J243" t="str" cm="1">
        <f t="array" ref="J243">IFERROR(INDEX([1]!Таблица4[[Сумма ]],SMALL(IF([1]!Таблица4[Заявка]=Счёт!$C$2,ROW([1]!Таблица4[Высота])-1),Счёт!$B243)),"")</f>
        <v/>
      </c>
    </row>
    <row r="244" spans="1:10" x14ac:dyDescent="0.25">
      <c r="A244" s="10">
        <v>237</v>
      </c>
      <c r="B244" s="11" t="str">
        <f t="shared" si="3"/>
        <v/>
      </c>
      <c r="C244" t="str" cm="1">
        <f t="array" ref="C244">IFERROR("Стеклопакет -  "&amp; INDEX([1]!Таблица4[Формула],SMALL(IF([1]!Таблица4[Заявка]=Счёт!$C$2,ROW([1]!Таблица4[Ширина])-1),Счёт!$B244)),"")</f>
        <v/>
      </c>
      <c r="E244" t="str" cm="1">
        <f t="array" ref="E244">IFERROR(INDEX([1]!Таблица4[Ширина],SMALL(IF([1]!Таблица4[Заявка]=Счёт!$C$2,ROW([1]!Таблица4[Ширина])-1),Счёт!$B244)),"")</f>
        <v/>
      </c>
      <c r="F244" t="str">
        <f t="array" ref="F244">IFERROR(INDEX([1]!Таблица4[Высота],SMALL(IF([1]!Таблица4[Заявка]=Счёт!$C$2,ROW([1]!Таблица4[Высота])-1),Счёт!$B244)),"")</f>
        <v/>
      </c>
      <c r="G244" t="str" cm="1">
        <f t="array" ref="G244">IFERROR(INDEX([1]!Таблица4[Кол.во.],SMALL(IF([1]!Таблица4[Заявка]=Счёт!$C$2,ROW([1]!Таблица4[Высота])-1),Счёт!$B244)),"")</f>
        <v/>
      </c>
      <c r="H244" t="str" cm="1">
        <f t="array" ref="H244">IFERROR((INDEX([1]!Таблица4[Площадь],SMALL(IF([1]!Таблица4[Заявка]=Счёт!$C$2,ROW([1]!Таблица4[Высота])-1),Счёт!$B244))*G244),"")</f>
        <v/>
      </c>
      <c r="I244" t="str" cm="1">
        <f t="array" ref="I244">IFERROR(INDEX([1]!Таблица4[Цена],SMALL(IF([1]!Таблица4[Заявка]=Счёт!$C$2,ROW([1]!Таблица4[Высота])-1),Счёт!$B244)),"")</f>
        <v/>
      </c>
      <c r="J244" t="str" cm="1">
        <f t="array" ref="J244">IFERROR(INDEX([1]!Таблица4[[Сумма ]],SMALL(IF([1]!Таблица4[Заявка]=Счёт!$C$2,ROW([1]!Таблица4[Высота])-1),Счёт!$B244)),"")</f>
        <v/>
      </c>
    </row>
    <row r="245" spans="1:10" x14ac:dyDescent="0.25">
      <c r="A245" s="10">
        <v>238</v>
      </c>
      <c r="B245" s="11" t="str">
        <f t="shared" si="3"/>
        <v/>
      </c>
      <c r="C245" t="str" cm="1">
        <f t="array" ref="C245">IFERROR("Стеклопакет -  "&amp; INDEX([1]!Таблица4[Формула],SMALL(IF([1]!Таблица4[Заявка]=Счёт!$C$2,ROW([1]!Таблица4[Ширина])-1),Счёт!$B245)),"")</f>
        <v/>
      </c>
      <c r="E245" t="str" cm="1">
        <f t="array" ref="E245">IFERROR(INDEX([1]!Таблица4[Ширина],SMALL(IF([1]!Таблица4[Заявка]=Счёт!$C$2,ROW([1]!Таблица4[Ширина])-1),Счёт!$B245)),"")</f>
        <v/>
      </c>
      <c r="F245" t="str">
        <f t="array" ref="F245">IFERROR(INDEX([1]!Таблица4[Высота],SMALL(IF([1]!Таблица4[Заявка]=Счёт!$C$2,ROW([1]!Таблица4[Высота])-1),Счёт!$B245)),"")</f>
        <v/>
      </c>
      <c r="G245" t="str" cm="1">
        <f t="array" ref="G245">IFERROR(INDEX([1]!Таблица4[Кол.во.],SMALL(IF([1]!Таблица4[Заявка]=Счёт!$C$2,ROW([1]!Таблица4[Высота])-1),Счёт!$B245)),"")</f>
        <v/>
      </c>
      <c r="H245" t="str" cm="1">
        <f t="array" ref="H245">IFERROR((INDEX([1]!Таблица4[Площадь],SMALL(IF([1]!Таблица4[Заявка]=Счёт!$C$2,ROW([1]!Таблица4[Высота])-1),Счёт!$B245))*G245),"")</f>
        <v/>
      </c>
      <c r="I245" t="str" cm="1">
        <f t="array" ref="I245">IFERROR(INDEX([1]!Таблица4[Цена],SMALL(IF([1]!Таблица4[Заявка]=Счёт!$C$2,ROW([1]!Таблица4[Высота])-1),Счёт!$B245)),"")</f>
        <v/>
      </c>
      <c r="J245" t="str" cm="1">
        <f t="array" ref="J245">IFERROR(INDEX([1]!Таблица4[[Сумма ]],SMALL(IF([1]!Таблица4[Заявка]=Счёт!$C$2,ROW([1]!Таблица4[Высота])-1),Счёт!$B245)),"")</f>
        <v/>
      </c>
    </row>
    <row r="246" spans="1:10" x14ac:dyDescent="0.25">
      <c r="A246" s="10">
        <v>239</v>
      </c>
      <c r="B246" s="11" t="str">
        <f t="shared" si="3"/>
        <v/>
      </c>
      <c r="C246" t="str" cm="1">
        <f t="array" ref="C246">IFERROR("Стеклопакет -  "&amp; INDEX([1]!Таблица4[Формула],SMALL(IF([1]!Таблица4[Заявка]=Счёт!$C$2,ROW([1]!Таблица4[Ширина])-1),Счёт!$B246)),"")</f>
        <v/>
      </c>
      <c r="E246" t="str" cm="1">
        <f t="array" ref="E246">IFERROR(INDEX([1]!Таблица4[Ширина],SMALL(IF([1]!Таблица4[Заявка]=Счёт!$C$2,ROW([1]!Таблица4[Ширина])-1),Счёт!$B246)),"")</f>
        <v/>
      </c>
      <c r="F246" t="str">
        <f t="array" ref="F246">IFERROR(INDEX([1]!Таблица4[Высота],SMALL(IF([1]!Таблица4[Заявка]=Счёт!$C$2,ROW([1]!Таблица4[Высота])-1),Счёт!$B246)),"")</f>
        <v/>
      </c>
      <c r="G246" t="str" cm="1">
        <f t="array" ref="G246">IFERROR(INDEX([1]!Таблица4[Кол.во.],SMALL(IF([1]!Таблица4[Заявка]=Счёт!$C$2,ROW([1]!Таблица4[Высота])-1),Счёт!$B246)),"")</f>
        <v/>
      </c>
      <c r="H246" t="str" cm="1">
        <f t="array" ref="H246">IFERROR((INDEX([1]!Таблица4[Площадь],SMALL(IF([1]!Таблица4[Заявка]=Счёт!$C$2,ROW([1]!Таблица4[Высота])-1),Счёт!$B246))*G246),"")</f>
        <v/>
      </c>
      <c r="I246" t="str" cm="1">
        <f t="array" ref="I246">IFERROR(INDEX([1]!Таблица4[Цена],SMALL(IF([1]!Таблица4[Заявка]=Счёт!$C$2,ROW([1]!Таблица4[Высота])-1),Счёт!$B246)),"")</f>
        <v/>
      </c>
      <c r="J246" t="str" cm="1">
        <f t="array" ref="J246">IFERROR(INDEX([1]!Таблица4[[Сумма ]],SMALL(IF([1]!Таблица4[Заявка]=Счёт!$C$2,ROW([1]!Таблица4[Высота])-1),Счёт!$B246)),"")</f>
        <v/>
      </c>
    </row>
    <row r="247" spans="1:10" x14ac:dyDescent="0.25">
      <c r="A247" s="10">
        <v>240</v>
      </c>
      <c r="B247" s="11" t="str">
        <f t="shared" si="3"/>
        <v/>
      </c>
      <c r="C247" t="str" cm="1">
        <f t="array" ref="C247">IFERROR("Стеклопакет -  "&amp; INDEX([1]!Таблица4[Формула],SMALL(IF([1]!Таблица4[Заявка]=Счёт!$C$2,ROW([1]!Таблица4[Ширина])-1),Счёт!$B247)),"")</f>
        <v/>
      </c>
      <c r="E247" t="str" cm="1">
        <f t="array" ref="E247">IFERROR(INDEX([1]!Таблица4[Ширина],SMALL(IF([1]!Таблица4[Заявка]=Счёт!$C$2,ROW([1]!Таблица4[Ширина])-1),Счёт!$B247)),"")</f>
        <v/>
      </c>
      <c r="F247" t="str">
        <f t="array" ref="F247">IFERROR(INDEX([1]!Таблица4[Высота],SMALL(IF([1]!Таблица4[Заявка]=Счёт!$C$2,ROW([1]!Таблица4[Высота])-1),Счёт!$B247)),"")</f>
        <v/>
      </c>
      <c r="G247" t="str" cm="1">
        <f t="array" ref="G247">IFERROR(INDEX([1]!Таблица4[Кол.во.],SMALL(IF([1]!Таблица4[Заявка]=Счёт!$C$2,ROW([1]!Таблица4[Высота])-1),Счёт!$B247)),"")</f>
        <v/>
      </c>
      <c r="H247" t="str" cm="1">
        <f t="array" ref="H247">IFERROR((INDEX([1]!Таблица4[Площадь],SMALL(IF([1]!Таблица4[Заявка]=Счёт!$C$2,ROW([1]!Таблица4[Высота])-1),Счёт!$B247))*G247),"")</f>
        <v/>
      </c>
      <c r="I247" t="str" cm="1">
        <f t="array" ref="I247">IFERROR(INDEX([1]!Таблица4[Цена],SMALL(IF([1]!Таблица4[Заявка]=Счёт!$C$2,ROW([1]!Таблица4[Высота])-1),Счёт!$B247)),"")</f>
        <v/>
      </c>
      <c r="J247" t="str" cm="1">
        <f t="array" ref="J247">IFERROR(INDEX([1]!Таблица4[[Сумма ]],SMALL(IF([1]!Таблица4[Заявка]=Счёт!$C$2,ROW([1]!Таблица4[Высота])-1),Счёт!$B247)),"")</f>
        <v/>
      </c>
    </row>
    <row r="248" spans="1:10" x14ac:dyDescent="0.25">
      <c r="A248" s="10">
        <v>241</v>
      </c>
      <c r="B248" s="11" t="str">
        <f t="shared" si="3"/>
        <v/>
      </c>
      <c r="C248" t="str" cm="1">
        <f t="array" ref="C248">IFERROR("Стеклопакет -  "&amp; INDEX([1]!Таблица4[Формула],SMALL(IF([1]!Таблица4[Заявка]=Счёт!$C$2,ROW([1]!Таблица4[Ширина])-1),Счёт!$B248)),"")</f>
        <v/>
      </c>
      <c r="E248" t="str" cm="1">
        <f t="array" ref="E248">IFERROR(INDEX([1]!Таблица4[Ширина],SMALL(IF([1]!Таблица4[Заявка]=Счёт!$C$2,ROW([1]!Таблица4[Ширина])-1),Счёт!$B248)),"")</f>
        <v/>
      </c>
      <c r="F248" t="str">
        <f t="array" ref="F248">IFERROR(INDEX([1]!Таблица4[Высота],SMALL(IF([1]!Таблица4[Заявка]=Счёт!$C$2,ROW([1]!Таблица4[Высота])-1),Счёт!$B248)),"")</f>
        <v/>
      </c>
      <c r="G248" t="str" cm="1">
        <f t="array" ref="G248">IFERROR(INDEX([1]!Таблица4[Кол.во.],SMALL(IF([1]!Таблица4[Заявка]=Счёт!$C$2,ROW([1]!Таблица4[Высота])-1),Счёт!$B248)),"")</f>
        <v/>
      </c>
      <c r="H248" t="str" cm="1">
        <f t="array" ref="H248">IFERROR((INDEX([1]!Таблица4[Площадь],SMALL(IF([1]!Таблица4[Заявка]=Счёт!$C$2,ROW([1]!Таблица4[Высота])-1),Счёт!$B248))*G248),"")</f>
        <v/>
      </c>
      <c r="I248" t="str" cm="1">
        <f t="array" ref="I248">IFERROR(INDEX([1]!Таблица4[Цена],SMALL(IF([1]!Таблица4[Заявка]=Счёт!$C$2,ROW([1]!Таблица4[Высота])-1),Счёт!$B248)),"")</f>
        <v/>
      </c>
      <c r="J248" t="str" cm="1">
        <f t="array" ref="J248">IFERROR(INDEX([1]!Таблица4[[Сумма ]],SMALL(IF([1]!Таблица4[Заявка]=Счёт!$C$2,ROW([1]!Таблица4[Высота])-1),Счёт!$B248)),"")</f>
        <v/>
      </c>
    </row>
    <row r="249" spans="1:10" x14ac:dyDescent="0.25">
      <c r="A249" s="10">
        <v>242</v>
      </c>
      <c r="B249" s="11" t="str">
        <f t="shared" si="3"/>
        <v/>
      </c>
      <c r="C249" t="str" cm="1">
        <f t="array" ref="C249">IFERROR("Стеклопакет -  "&amp; INDEX([1]!Таблица4[Формула],SMALL(IF([1]!Таблица4[Заявка]=Счёт!$C$2,ROW([1]!Таблица4[Ширина])-1),Счёт!$B249)),"")</f>
        <v/>
      </c>
      <c r="E249" t="str" cm="1">
        <f t="array" ref="E249">IFERROR(INDEX([1]!Таблица4[Ширина],SMALL(IF([1]!Таблица4[Заявка]=Счёт!$C$2,ROW([1]!Таблица4[Ширина])-1),Счёт!$B249)),"")</f>
        <v/>
      </c>
      <c r="F249" t="str">
        <f t="array" ref="F249">IFERROR(INDEX([1]!Таблица4[Высота],SMALL(IF([1]!Таблица4[Заявка]=Счёт!$C$2,ROW([1]!Таблица4[Высота])-1),Счёт!$B249)),"")</f>
        <v/>
      </c>
      <c r="G249" t="str" cm="1">
        <f t="array" ref="G249">IFERROR(INDEX([1]!Таблица4[Кол.во.],SMALL(IF([1]!Таблица4[Заявка]=Счёт!$C$2,ROW([1]!Таблица4[Высота])-1),Счёт!$B249)),"")</f>
        <v/>
      </c>
      <c r="H249" t="str" cm="1">
        <f t="array" ref="H249">IFERROR((INDEX([1]!Таблица4[Площадь],SMALL(IF([1]!Таблица4[Заявка]=Счёт!$C$2,ROW([1]!Таблица4[Высота])-1),Счёт!$B249))*G249),"")</f>
        <v/>
      </c>
      <c r="I249" t="str" cm="1">
        <f t="array" ref="I249">IFERROR(INDEX([1]!Таблица4[Цена],SMALL(IF([1]!Таблица4[Заявка]=Счёт!$C$2,ROW([1]!Таблица4[Высота])-1),Счёт!$B249)),"")</f>
        <v/>
      </c>
      <c r="J249" t="str" cm="1">
        <f t="array" ref="J249">IFERROR(INDEX([1]!Таблица4[[Сумма ]],SMALL(IF([1]!Таблица4[Заявка]=Счёт!$C$2,ROW([1]!Таблица4[Высота])-1),Счёт!$B249)),"")</f>
        <v/>
      </c>
    </row>
    <row r="250" spans="1:10" x14ac:dyDescent="0.25">
      <c r="A250" s="10">
        <v>243</v>
      </c>
      <c r="B250" s="11" t="str">
        <f t="shared" si="3"/>
        <v/>
      </c>
      <c r="C250" t="str" cm="1">
        <f t="array" ref="C250">IFERROR("Стеклопакет -  "&amp; INDEX([1]!Таблица4[Формула],SMALL(IF([1]!Таблица4[Заявка]=Счёт!$C$2,ROW([1]!Таблица4[Ширина])-1),Счёт!$B250)),"")</f>
        <v/>
      </c>
      <c r="E250" t="str" cm="1">
        <f t="array" ref="E250">IFERROR(INDEX([1]!Таблица4[Ширина],SMALL(IF([1]!Таблица4[Заявка]=Счёт!$C$2,ROW([1]!Таблица4[Ширина])-1),Счёт!$B250)),"")</f>
        <v/>
      </c>
      <c r="F250" t="str">
        <f t="array" ref="F250">IFERROR(INDEX([1]!Таблица4[Высота],SMALL(IF([1]!Таблица4[Заявка]=Счёт!$C$2,ROW([1]!Таблица4[Высота])-1),Счёт!$B250)),"")</f>
        <v/>
      </c>
      <c r="G250" t="str" cm="1">
        <f t="array" ref="G250">IFERROR(INDEX([1]!Таблица4[Кол.во.],SMALL(IF([1]!Таблица4[Заявка]=Счёт!$C$2,ROW([1]!Таблица4[Высота])-1),Счёт!$B250)),"")</f>
        <v/>
      </c>
      <c r="H250" t="str" cm="1">
        <f t="array" ref="H250">IFERROR((INDEX([1]!Таблица4[Площадь],SMALL(IF([1]!Таблица4[Заявка]=Счёт!$C$2,ROW([1]!Таблица4[Высота])-1),Счёт!$B250))*G250),"")</f>
        <v/>
      </c>
      <c r="I250" t="str" cm="1">
        <f t="array" ref="I250">IFERROR(INDEX([1]!Таблица4[Цена],SMALL(IF([1]!Таблица4[Заявка]=Счёт!$C$2,ROW([1]!Таблица4[Высота])-1),Счёт!$B250)),"")</f>
        <v/>
      </c>
      <c r="J250" t="str" cm="1">
        <f t="array" ref="J250">IFERROR(INDEX([1]!Таблица4[[Сумма ]],SMALL(IF([1]!Таблица4[Заявка]=Счёт!$C$2,ROW([1]!Таблица4[Высота])-1),Счёт!$B250)),"")</f>
        <v/>
      </c>
    </row>
    <row r="251" spans="1:10" x14ac:dyDescent="0.25">
      <c r="A251" s="10">
        <v>244</v>
      </c>
      <c r="B251" s="11" t="str">
        <f t="shared" si="3"/>
        <v/>
      </c>
      <c r="C251" t="str" cm="1">
        <f t="array" ref="C251">IFERROR("Стеклопакет -  "&amp; INDEX([1]!Таблица4[Формула],SMALL(IF([1]!Таблица4[Заявка]=Счёт!$C$2,ROW([1]!Таблица4[Ширина])-1),Счёт!$B251)),"")</f>
        <v/>
      </c>
      <c r="E251" t="str" cm="1">
        <f t="array" ref="E251">IFERROR(INDEX([1]!Таблица4[Ширина],SMALL(IF([1]!Таблица4[Заявка]=Счёт!$C$2,ROW([1]!Таблица4[Ширина])-1),Счёт!$B251)),"")</f>
        <v/>
      </c>
      <c r="F251" t="str">
        <f t="array" ref="F251">IFERROR(INDEX([1]!Таблица4[Высота],SMALL(IF([1]!Таблица4[Заявка]=Счёт!$C$2,ROW([1]!Таблица4[Высота])-1),Счёт!$B251)),"")</f>
        <v/>
      </c>
      <c r="G251" t="str" cm="1">
        <f t="array" ref="G251">IFERROR(INDEX([1]!Таблица4[Кол.во.],SMALL(IF([1]!Таблица4[Заявка]=Счёт!$C$2,ROW([1]!Таблица4[Высота])-1),Счёт!$B251)),"")</f>
        <v/>
      </c>
      <c r="H251" t="str" cm="1">
        <f t="array" ref="H251">IFERROR((INDEX([1]!Таблица4[Площадь],SMALL(IF([1]!Таблица4[Заявка]=Счёт!$C$2,ROW([1]!Таблица4[Высота])-1),Счёт!$B251))*G251),"")</f>
        <v/>
      </c>
      <c r="I251" t="str" cm="1">
        <f t="array" ref="I251">IFERROR(INDEX([1]!Таблица4[Цена],SMALL(IF([1]!Таблица4[Заявка]=Счёт!$C$2,ROW([1]!Таблица4[Высота])-1),Счёт!$B251)),"")</f>
        <v/>
      </c>
      <c r="J251" t="str" cm="1">
        <f t="array" ref="J251">IFERROR(INDEX([1]!Таблица4[[Сумма ]],SMALL(IF([1]!Таблица4[Заявка]=Счёт!$C$2,ROW([1]!Таблица4[Высота])-1),Счёт!$B251)),"")</f>
        <v/>
      </c>
    </row>
    <row r="252" spans="1:10" x14ac:dyDescent="0.25">
      <c r="A252" s="10">
        <v>245</v>
      </c>
      <c r="B252" s="11" t="str">
        <f t="shared" si="3"/>
        <v/>
      </c>
      <c r="C252" t="str" cm="1">
        <f t="array" ref="C252">IFERROR("Стеклопакет -  "&amp; INDEX([1]!Таблица4[Формула],SMALL(IF([1]!Таблица4[Заявка]=Счёт!$C$2,ROW([1]!Таблица4[Ширина])-1),Счёт!$B252)),"")</f>
        <v/>
      </c>
      <c r="E252" t="str" cm="1">
        <f t="array" ref="E252">IFERROR(INDEX([1]!Таблица4[Ширина],SMALL(IF([1]!Таблица4[Заявка]=Счёт!$C$2,ROW([1]!Таблица4[Ширина])-1),Счёт!$B252)),"")</f>
        <v/>
      </c>
      <c r="F252" t="str">
        <f t="array" ref="F252">IFERROR(INDEX([1]!Таблица4[Высота],SMALL(IF([1]!Таблица4[Заявка]=Счёт!$C$2,ROW([1]!Таблица4[Высота])-1),Счёт!$B252)),"")</f>
        <v/>
      </c>
      <c r="G252" t="str" cm="1">
        <f t="array" ref="G252">IFERROR(INDEX([1]!Таблица4[Кол.во.],SMALL(IF([1]!Таблица4[Заявка]=Счёт!$C$2,ROW([1]!Таблица4[Высота])-1),Счёт!$B252)),"")</f>
        <v/>
      </c>
      <c r="H252" t="str" cm="1">
        <f t="array" ref="H252">IFERROR((INDEX([1]!Таблица4[Площадь],SMALL(IF([1]!Таблица4[Заявка]=Счёт!$C$2,ROW([1]!Таблица4[Высота])-1),Счёт!$B252))*G252),"")</f>
        <v/>
      </c>
      <c r="I252" t="str" cm="1">
        <f t="array" ref="I252">IFERROR(INDEX([1]!Таблица4[Цена],SMALL(IF([1]!Таблица4[Заявка]=Счёт!$C$2,ROW([1]!Таблица4[Высота])-1),Счёт!$B252)),"")</f>
        <v/>
      </c>
      <c r="J252" t="str" cm="1">
        <f t="array" ref="J252">IFERROR(INDEX([1]!Таблица4[[Сумма ]],SMALL(IF([1]!Таблица4[Заявка]=Счёт!$C$2,ROW([1]!Таблица4[Высота])-1),Счёт!$B252)),"")</f>
        <v/>
      </c>
    </row>
    <row r="253" spans="1:10" x14ac:dyDescent="0.25">
      <c r="A253" s="10">
        <v>246</v>
      </c>
      <c r="B253" s="11" t="str">
        <f t="shared" si="3"/>
        <v/>
      </c>
      <c r="C253" t="str" cm="1">
        <f t="array" ref="C253">IFERROR("Стеклопакет -  "&amp; INDEX([1]!Таблица4[Формула],SMALL(IF([1]!Таблица4[Заявка]=Счёт!$C$2,ROW([1]!Таблица4[Ширина])-1),Счёт!$B253)),"")</f>
        <v/>
      </c>
      <c r="E253" t="str" cm="1">
        <f t="array" ref="E253">IFERROR(INDEX([1]!Таблица4[Ширина],SMALL(IF([1]!Таблица4[Заявка]=Счёт!$C$2,ROW([1]!Таблица4[Ширина])-1),Счёт!$B253)),"")</f>
        <v/>
      </c>
      <c r="F253" t="str">
        <f t="array" ref="F253">IFERROR(INDEX([1]!Таблица4[Высота],SMALL(IF([1]!Таблица4[Заявка]=Счёт!$C$2,ROW([1]!Таблица4[Высота])-1),Счёт!$B253)),"")</f>
        <v/>
      </c>
      <c r="G253" t="str" cm="1">
        <f t="array" ref="G253">IFERROR(INDEX([1]!Таблица4[Кол.во.],SMALL(IF([1]!Таблица4[Заявка]=Счёт!$C$2,ROW([1]!Таблица4[Высота])-1),Счёт!$B253)),"")</f>
        <v/>
      </c>
      <c r="H253" t="str" cm="1">
        <f t="array" ref="H253">IFERROR((INDEX([1]!Таблица4[Площадь],SMALL(IF([1]!Таблица4[Заявка]=Счёт!$C$2,ROW([1]!Таблица4[Высота])-1),Счёт!$B253))*G253),"")</f>
        <v/>
      </c>
      <c r="I253" t="str" cm="1">
        <f t="array" ref="I253">IFERROR(INDEX([1]!Таблица4[Цена],SMALL(IF([1]!Таблица4[Заявка]=Счёт!$C$2,ROW([1]!Таблица4[Высота])-1),Счёт!$B253)),"")</f>
        <v/>
      </c>
      <c r="J253" t="str" cm="1">
        <f t="array" ref="J253">IFERROR(INDEX([1]!Таблица4[[Сумма ]],SMALL(IF([1]!Таблица4[Заявка]=Счёт!$C$2,ROW([1]!Таблица4[Высота])-1),Счёт!$B253)),"")</f>
        <v/>
      </c>
    </row>
    <row r="254" spans="1:10" x14ac:dyDescent="0.25">
      <c r="A254" s="10">
        <v>247</v>
      </c>
      <c r="B254" s="11" t="str">
        <f t="shared" si="3"/>
        <v/>
      </c>
      <c r="C254" t="str" cm="1">
        <f t="array" ref="C254">IFERROR("Стеклопакет -  "&amp; INDEX([1]!Таблица4[Формула],SMALL(IF([1]!Таблица4[Заявка]=Счёт!$C$2,ROW([1]!Таблица4[Ширина])-1),Счёт!$B254)),"")</f>
        <v/>
      </c>
      <c r="E254" t="str" cm="1">
        <f t="array" ref="E254">IFERROR(INDEX([1]!Таблица4[Ширина],SMALL(IF([1]!Таблица4[Заявка]=Счёт!$C$2,ROW([1]!Таблица4[Ширина])-1),Счёт!$B254)),"")</f>
        <v/>
      </c>
      <c r="F254" t="str">
        <f t="array" ref="F254">IFERROR(INDEX([1]!Таблица4[Высота],SMALL(IF([1]!Таблица4[Заявка]=Счёт!$C$2,ROW([1]!Таблица4[Высота])-1),Счёт!$B254)),"")</f>
        <v/>
      </c>
      <c r="G254" t="str" cm="1">
        <f t="array" ref="G254">IFERROR(INDEX([1]!Таблица4[Кол.во.],SMALL(IF([1]!Таблица4[Заявка]=Счёт!$C$2,ROW([1]!Таблица4[Высота])-1),Счёт!$B254)),"")</f>
        <v/>
      </c>
      <c r="H254" t="str" cm="1">
        <f t="array" ref="H254">IFERROR((INDEX([1]!Таблица4[Площадь],SMALL(IF([1]!Таблица4[Заявка]=Счёт!$C$2,ROW([1]!Таблица4[Высота])-1),Счёт!$B254))*G254),"")</f>
        <v/>
      </c>
      <c r="I254" t="str" cm="1">
        <f t="array" ref="I254">IFERROR(INDEX([1]!Таблица4[Цена],SMALL(IF([1]!Таблица4[Заявка]=Счёт!$C$2,ROW([1]!Таблица4[Высота])-1),Счёт!$B254)),"")</f>
        <v/>
      </c>
      <c r="J254" t="str" cm="1">
        <f t="array" ref="J254">IFERROR(INDEX([1]!Таблица4[[Сумма ]],SMALL(IF([1]!Таблица4[Заявка]=Счёт!$C$2,ROW([1]!Таблица4[Высота])-1),Счёт!$B254)),"")</f>
        <v/>
      </c>
    </row>
    <row r="255" spans="1:10" x14ac:dyDescent="0.25">
      <c r="A255" s="10">
        <v>248</v>
      </c>
      <c r="B255" s="11" t="str">
        <f t="shared" si="3"/>
        <v/>
      </c>
      <c r="C255" t="str" cm="1">
        <f t="array" ref="C255">IFERROR("Стеклопакет -  "&amp; INDEX([1]!Таблица4[Формула],SMALL(IF([1]!Таблица4[Заявка]=Счёт!$C$2,ROW([1]!Таблица4[Ширина])-1),Счёт!$B255)),"")</f>
        <v/>
      </c>
      <c r="E255" t="str" cm="1">
        <f t="array" ref="E255">IFERROR(INDEX([1]!Таблица4[Ширина],SMALL(IF([1]!Таблица4[Заявка]=Счёт!$C$2,ROW([1]!Таблица4[Ширина])-1),Счёт!$B255)),"")</f>
        <v/>
      </c>
      <c r="F255" t="str">
        <f t="array" ref="F255">IFERROR(INDEX([1]!Таблица4[Высота],SMALL(IF([1]!Таблица4[Заявка]=Счёт!$C$2,ROW([1]!Таблица4[Высота])-1),Счёт!$B255)),"")</f>
        <v/>
      </c>
      <c r="G255" t="str" cm="1">
        <f t="array" ref="G255">IFERROR(INDEX([1]!Таблица4[Кол.во.],SMALL(IF([1]!Таблица4[Заявка]=Счёт!$C$2,ROW([1]!Таблица4[Высота])-1),Счёт!$B255)),"")</f>
        <v/>
      </c>
      <c r="H255" t="str" cm="1">
        <f t="array" ref="H255">IFERROR((INDEX([1]!Таблица4[Площадь],SMALL(IF([1]!Таблица4[Заявка]=Счёт!$C$2,ROW([1]!Таблица4[Высота])-1),Счёт!$B255))*G255),"")</f>
        <v/>
      </c>
      <c r="I255" t="str" cm="1">
        <f t="array" ref="I255">IFERROR(INDEX([1]!Таблица4[Цена],SMALL(IF([1]!Таблица4[Заявка]=Счёт!$C$2,ROW([1]!Таблица4[Высота])-1),Счёт!$B255)),"")</f>
        <v/>
      </c>
      <c r="J255" t="str" cm="1">
        <f t="array" ref="J255">IFERROR(INDEX([1]!Таблица4[[Сумма ]],SMALL(IF([1]!Таблица4[Заявка]=Счёт!$C$2,ROW([1]!Таблица4[Высота])-1),Счёт!$B255)),"")</f>
        <v/>
      </c>
    </row>
    <row r="256" spans="1:10" x14ac:dyDescent="0.25">
      <c r="A256" s="10">
        <v>249</v>
      </c>
      <c r="B256" s="11" t="str">
        <f t="shared" si="3"/>
        <v/>
      </c>
      <c r="C256" t="str" cm="1">
        <f t="array" ref="C256">IFERROR("Стеклопакет -  "&amp; INDEX([1]!Таблица4[Формула],SMALL(IF([1]!Таблица4[Заявка]=Счёт!$C$2,ROW([1]!Таблица4[Ширина])-1),Счёт!$B256)),"")</f>
        <v/>
      </c>
      <c r="E256" t="str" cm="1">
        <f t="array" ref="E256">IFERROR(INDEX([1]!Таблица4[Ширина],SMALL(IF([1]!Таблица4[Заявка]=Счёт!$C$2,ROW([1]!Таблица4[Ширина])-1),Счёт!$B256)),"")</f>
        <v/>
      </c>
      <c r="F256" t="str">
        <f t="array" ref="F256">IFERROR(INDEX([1]!Таблица4[Высота],SMALL(IF([1]!Таблица4[Заявка]=Счёт!$C$2,ROW([1]!Таблица4[Высота])-1),Счёт!$B256)),"")</f>
        <v/>
      </c>
      <c r="G256" t="str" cm="1">
        <f t="array" ref="G256">IFERROR(INDEX([1]!Таблица4[Кол.во.],SMALL(IF([1]!Таблица4[Заявка]=Счёт!$C$2,ROW([1]!Таблица4[Высота])-1),Счёт!$B256)),"")</f>
        <v/>
      </c>
      <c r="H256" t="str" cm="1">
        <f t="array" ref="H256">IFERROR((INDEX([1]!Таблица4[Площадь],SMALL(IF([1]!Таблица4[Заявка]=Счёт!$C$2,ROW([1]!Таблица4[Высота])-1),Счёт!$B256))*G256),"")</f>
        <v/>
      </c>
      <c r="I256" t="str" cm="1">
        <f t="array" ref="I256">IFERROR(INDEX([1]!Таблица4[Цена],SMALL(IF([1]!Таблица4[Заявка]=Счёт!$C$2,ROW([1]!Таблица4[Высота])-1),Счёт!$B256)),"")</f>
        <v/>
      </c>
      <c r="J256" t="str" cm="1">
        <f t="array" ref="J256">IFERROR(INDEX([1]!Таблица4[[Сумма ]],SMALL(IF([1]!Таблица4[Заявка]=Счёт!$C$2,ROW([1]!Таблица4[Высота])-1),Счёт!$B256)),"")</f>
        <v/>
      </c>
    </row>
    <row r="257" spans="1:10" x14ac:dyDescent="0.25">
      <c r="A257" s="10">
        <v>250</v>
      </c>
      <c r="B257" s="11" t="str">
        <f t="shared" si="3"/>
        <v/>
      </c>
      <c r="C257" t="str" cm="1">
        <f t="array" ref="C257">IFERROR("Стеклопакет -  "&amp; INDEX([1]!Таблица4[Формула],SMALL(IF([1]!Таблица4[Заявка]=Счёт!$C$2,ROW([1]!Таблица4[Ширина])-1),Счёт!$B257)),"")</f>
        <v/>
      </c>
      <c r="E257" t="str" cm="1">
        <f t="array" ref="E257">IFERROR(INDEX([1]!Таблица4[Ширина],SMALL(IF([1]!Таблица4[Заявка]=Счёт!$C$2,ROW([1]!Таблица4[Ширина])-1),Счёт!$B257)),"")</f>
        <v/>
      </c>
      <c r="F257" t="str">
        <f t="array" ref="F257">IFERROR(INDEX([1]!Таблица4[Высота],SMALL(IF([1]!Таблица4[Заявка]=Счёт!$C$2,ROW([1]!Таблица4[Высота])-1),Счёт!$B257)),"")</f>
        <v/>
      </c>
      <c r="G257" t="str" cm="1">
        <f t="array" ref="G257">IFERROR(INDEX([1]!Таблица4[Кол.во.],SMALL(IF([1]!Таблица4[Заявка]=Счёт!$C$2,ROW([1]!Таблица4[Высота])-1),Счёт!$B257)),"")</f>
        <v/>
      </c>
      <c r="H257" t="str" cm="1">
        <f t="array" ref="H257">IFERROR((INDEX([1]!Таблица4[Площадь],SMALL(IF([1]!Таблица4[Заявка]=Счёт!$C$2,ROW([1]!Таблица4[Высота])-1),Счёт!$B257))*G257),"")</f>
        <v/>
      </c>
      <c r="I257" t="str" cm="1">
        <f t="array" ref="I257">IFERROR(INDEX([1]!Таблица4[Цена],SMALL(IF([1]!Таблица4[Заявка]=Счёт!$C$2,ROW([1]!Таблица4[Высота])-1),Счёт!$B257)),"")</f>
        <v/>
      </c>
      <c r="J257" t="str" cm="1">
        <f t="array" ref="J257">IFERROR(INDEX([1]!Таблица4[[Сумма ]],SMALL(IF([1]!Таблица4[Заявка]=Счёт!$C$2,ROW([1]!Таблица4[Высота])-1),Счёт!$B257)),"")</f>
        <v/>
      </c>
    </row>
    <row r="258" spans="1:10" x14ac:dyDescent="0.25">
      <c r="A258" s="10">
        <v>251</v>
      </c>
      <c r="B258" s="11" t="str">
        <f t="shared" si="3"/>
        <v/>
      </c>
      <c r="C258" t="str" cm="1">
        <f t="array" ref="C258">IFERROR("Стеклопакет -  "&amp; INDEX([1]!Таблица4[Формула],SMALL(IF([1]!Таблица4[Заявка]=Счёт!$C$2,ROW([1]!Таблица4[Ширина])-1),Счёт!$B258)),"")</f>
        <v/>
      </c>
      <c r="E258" t="str" cm="1">
        <f t="array" ref="E258">IFERROR(INDEX([1]!Таблица4[Ширина],SMALL(IF([1]!Таблица4[Заявка]=Счёт!$C$2,ROW([1]!Таблица4[Ширина])-1),Счёт!$B258)),"")</f>
        <v/>
      </c>
      <c r="F258" t="str">
        <f t="array" ref="F258">IFERROR(INDEX([1]!Таблица4[Высота],SMALL(IF([1]!Таблица4[Заявка]=Счёт!$C$2,ROW([1]!Таблица4[Высота])-1),Счёт!$B258)),"")</f>
        <v/>
      </c>
      <c r="G258" t="str" cm="1">
        <f t="array" ref="G258">IFERROR(INDEX([1]!Таблица4[Кол.во.],SMALL(IF([1]!Таблица4[Заявка]=Счёт!$C$2,ROW([1]!Таблица4[Высота])-1),Счёт!$B258)),"")</f>
        <v/>
      </c>
      <c r="H258" t="str" cm="1">
        <f t="array" ref="H258">IFERROR((INDEX([1]!Таблица4[Площадь],SMALL(IF([1]!Таблица4[Заявка]=Счёт!$C$2,ROW([1]!Таблица4[Высота])-1),Счёт!$B258))*G258),"")</f>
        <v/>
      </c>
      <c r="I258" t="str" cm="1">
        <f t="array" ref="I258">IFERROR(INDEX([1]!Таблица4[Цена],SMALL(IF([1]!Таблица4[Заявка]=Счёт!$C$2,ROW([1]!Таблица4[Высота])-1),Счёт!$B258)),"")</f>
        <v/>
      </c>
      <c r="J258" t="str" cm="1">
        <f t="array" ref="J258">IFERROR(INDEX([1]!Таблица4[[Сумма ]],SMALL(IF([1]!Таблица4[Заявка]=Счёт!$C$2,ROW([1]!Таблица4[Высота])-1),Счёт!$B258)),"")</f>
        <v/>
      </c>
    </row>
    <row r="259" spans="1:10" x14ac:dyDescent="0.25">
      <c r="A259" s="10">
        <v>252</v>
      </c>
      <c r="B259" s="11" t="str">
        <f t="shared" si="3"/>
        <v/>
      </c>
      <c r="C259" t="str" cm="1">
        <f t="array" ref="C259">IFERROR("Стеклопакет -  "&amp; INDEX([1]!Таблица4[Формула],SMALL(IF([1]!Таблица4[Заявка]=Счёт!$C$2,ROW([1]!Таблица4[Ширина])-1),Счёт!$B259)),"")</f>
        <v/>
      </c>
      <c r="E259" t="str" cm="1">
        <f t="array" ref="E259">IFERROR(INDEX([1]!Таблица4[Ширина],SMALL(IF([1]!Таблица4[Заявка]=Счёт!$C$2,ROW([1]!Таблица4[Ширина])-1),Счёт!$B259)),"")</f>
        <v/>
      </c>
      <c r="F259" t="str">
        <f t="array" ref="F259">IFERROR(INDEX([1]!Таблица4[Высота],SMALL(IF([1]!Таблица4[Заявка]=Счёт!$C$2,ROW([1]!Таблица4[Высота])-1),Счёт!$B259)),"")</f>
        <v/>
      </c>
      <c r="G259" t="str" cm="1">
        <f t="array" ref="G259">IFERROR(INDEX([1]!Таблица4[Кол.во.],SMALL(IF([1]!Таблица4[Заявка]=Счёт!$C$2,ROW([1]!Таблица4[Высота])-1),Счёт!$B259)),"")</f>
        <v/>
      </c>
      <c r="H259" t="str" cm="1">
        <f t="array" ref="H259">IFERROR((INDEX([1]!Таблица4[Площадь],SMALL(IF([1]!Таблица4[Заявка]=Счёт!$C$2,ROW([1]!Таблица4[Высота])-1),Счёт!$B259))*G259),"")</f>
        <v/>
      </c>
      <c r="I259" t="str" cm="1">
        <f t="array" ref="I259">IFERROR(INDEX([1]!Таблица4[Цена],SMALL(IF([1]!Таблица4[Заявка]=Счёт!$C$2,ROW([1]!Таблица4[Высота])-1),Счёт!$B259)),"")</f>
        <v/>
      </c>
      <c r="J259" t="str" cm="1">
        <f t="array" ref="J259">IFERROR(INDEX([1]!Таблица4[[Сумма ]],SMALL(IF([1]!Таблица4[Заявка]=Счёт!$C$2,ROW([1]!Таблица4[Высота])-1),Счёт!$B259)),"")</f>
        <v/>
      </c>
    </row>
    <row r="260" spans="1:10" x14ac:dyDescent="0.25">
      <c r="A260" s="10">
        <v>253</v>
      </c>
      <c r="B260" s="11" t="str">
        <f t="shared" si="3"/>
        <v/>
      </c>
      <c r="C260" t="str" cm="1">
        <f t="array" ref="C260">IFERROR("Стеклопакет -  "&amp; INDEX([1]!Таблица4[Формула],SMALL(IF([1]!Таблица4[Заявка]=Счёт!$C$2,ROW([1]!Таблица4[Ширина])-1),Счёт!$B260)),"")</f>
        <v/>
      </c>
      <c r="E260" t="str" cm="1">
        <f t="array" ref="E260">IFERROR(INDEX([1]!Таблица4[Ширина],SMALL(IF([1]!Таблица4[Заявка]=Счёт!$C$2,ROW([1]!Таблица4[Ширина])-1),Счёт!$B260)),"")</f>
        <v/>
      </c>
      <c r="F260" t="str">
        <f t="array" ref="F260">IFERROR(INDEX([1]!Таблица4[Высота],SMALL(IF([1]!Таблица4[Заявка]=Счёт!$C$2,ROW([1]!Таблица4[Высота])-1),Счёт!$B260)),"")</f>
        <v/>
      </c>
      <c r="G260" t="str" cm="1">
        <f t="array" ref="G260">IFERROR(INDEX([1]!Таблица4[Кол.во.],SMALL(IF([1]!Таблица4[Заявка]=Счёт!$C$2,ROW([1]!Таблица4[Высота])-1),Счёт!$B260)),"")</f>
        <v/>
      </c>
      <c r="H260" t="str" cm="1">
        <f t="array" ref="H260">IFERROR((INDEX([1]!Таблица4[Площадь],SMALL(IF([1]!Таблица4[Заявка]=Счёт!$C$2,ROW([1]!Таблица4[Высота])-1),Счёт!$B260))*G260),"")</f>
        <v/>
      </c>
      <c r="I260" t="str" cm="1">
        <f t="array" ref="I260">IFERROR(INDEX([1]!Таблица4[Цена],SMALL(IF([1]!Таблица4[Заявка]=Счёт!$C$2,ROW([1]!Таблица4[Высота])-1),Счёт!$B260)),"")</f>
        <v/>
      </c>
      <c r="J260" t="str" cm="1">
        <f t="array" ref="J260">IFERROR(INDEX([1]!Таблица4[[Сумма ]],SMALL(IF([1]!Таблица4[Заявка]=Счёт!$C$2,ROW([1]!Таблица4[Высота])-1),Счёт!$B260)),"")</f>
        <v/>
      </c>
    </row>
    <row r="261" spans="1:10" x14ac:dyDescent="0.25">
      <c r="A261" s="10">
        <v>254</v>
      </c>
      <c r="B261" s="11" t="str">
        <f t="shared" si="3"/>
        <v/>
      </c>
      <c r="C261" t="str" cm="1">
        <f t="array" ref="C261">IFERROR("Стеклопакет -  "&amp; INDEX([1]!Таблица4[Формула],SMALL(IF([1]!Таблица4[Заявка]=Счёт!$C$2,ROW([1]!Таблица4[Ширина])-1),Счёт!$B261)),"")</f>
        <v/>
      </c>
      <c r="E261" t="str" cm="1">
        <f t="array" ref="E261">IFERROR(INDEX([1]!Таблица4[Ширина],SMALL(IF([1]!Таблица4[Заявка]=Счёт!$C$2,ROW([1]!Таблица4[Ширина])-1),Счёт!$B261)),"")</f>
        <v/>
      </c>
      <c r="F261" t="str">
        <f t="array" ref="F261">IFERROR(INDEX([1]!Таблица4[Высота],SMALL(IF([1]!Таблица4[Заявка]=Счёт!$C$2,ROW([1]!Таблица4[Высота])-1),Счёт!$B261)),"")</f>
        <v/>
      </c>
      <c r="G261" t="str" cm="1">
        <f t="array" ref="G261">IFERROR(INDEX([1]!Таблица4[Кол.во.],SMALL(IF([1]!Таблица4[Заявка]=Счёт!$C$2,ROW([1]!Таблица4[Высота])-1),Счёт!$B261)),"")</f>
        <v/>
      </c>
      <c r="H261" t="str" cm="1">
        <f t="array" ref="H261">IFERROR((INDEX([1]!Таблица4[Площадь],SMALL(IF([1]!Таблица4[Заявка]=Счёт!$C$2,ROW([1]!Таблица4[Высота])-1),Счёт!$B261))*G261),"")</f>
        <v/>
      </c>
      <c r="I261" t="str" cm="1">
        <f t="array" ref="I261">IFERROR(INDEX([1]!Таблица4[Цена],SMALL(IF([1]!Таблица4[Заявка]=Счёт!$C$2,ROW([1]!Таблица4[Высота])-1),Счёт!$B261)),"")</f>
        <v/>
      </c>
      <c r="J261" t="str" cm="1">
        <f t="array" ref="J261">IFERROR(INDEX([1]!Таблица4[[Сумма ]],SMALL(IF([1]!Таблица4[Заявка]=Счёт!$C$2,ROW([1]!Таблица4[Высота])-1),Счёт!$B261)),"")</f>
        <v/>
      </c>
    </row>
    <row r="262" spans="1:10" x14ac:dyDescent="0.25">
      <c r="A262" s="10">
        <v>255</v>
      </c>
      <c r="B262" s="11" t="str">
        <f t="shared" si="3"/>
        <v/>
      </c>
      <c r="C262" t="str" cm="1">
        <f t="array" ref="C262">IFERROR("Стеклопакет -  "&amp; INDEX([1]!Таблица4[Формула],SMALL(IF([1]!Таблица4[Заявка]=Счёт!$C$2,ROW([1]!Таблица4[Ширина])-1),Счёт!$B262)),"")</f>
        <v/>
      </c>
      <c r="E262" t="str" cm="1">
        <f t="array" ref="E262">IFERROR(INDEX([1]!Таблица4[Ширина],SMALL(IF([1]!Таблица4[Заявка]=Счёт!$C$2,ROW([1]!Таблица4[Ширина])-1),Счёт!$B262)),"")</f>
        <v/>
      </c>
      <c r="F262" t="str">
        <f t="array" ref="F262">IFERROR(INDEX([1]!Таблица4[Высота],SMALL(IF([1]!Таблица4[Заявка]=Счёт!$C$2,ROW([1]!Таблица4[Высота])-1),Счёт!$B262)),"")</f>
        <v/>
      </c>
      <c r="G262" t="str" cm="1">
        <f t="array" ref="G262">IFERROR(INDEX([1]!Таблица4[Кол.во.],SMALL(IF([1]!Таблица4[Заявка]=Счёт!$C$2,ROW([1]!Таблица4[Высота])-1),Счёт!$B262)),"")</f>
        <v/>
      </c>
      <c r="H262" t="str" cm="1">
        <f t="array" ref="H262">IFERROR((INDEX([1]!Таблица4[Площадь],SMALL(IF([1]!Таблица4[Заявка]=Счёт!$C$2,ROW([1]!Таблица4[Высота])-1),Счёт!$B262))*G262),"")</f>
        <v/>
      </c>
      <c r="I262" t="str" cm="1">
        <f t="array" ref="I262">IFERROR(INDEX([1]!Таблица4[Цена],SMALL(IF([1]!Таблица4[Заявка]=Счёт!$C$2,ROW([1]!Таблица4[Высота])-1),Счёт!$B262)),"")</f>
        <v/>
      </c>
      <c r="J262" t="str" cm="1">
        <f t="array" ref="J262">IFERROR(INDEX([1]!Таблица4[[Сумма ]],SMALL(IF([1]!Таблица4[Заявка]=Счёт!$C$2,ROW([1]!Таблица4[Высота])-1),Счёт!$B262)),"")</f>
        <v/>
      </c>
    </row>
    <row r="263" spans="1:10" x14ac:dyDescent="0.25">
      <c r="A263" s="10">
        <v>256</v>
      </c>
      <c r="B263" s="11" t="str">
        <f t="shared" si="3"/>
        <v/>
      </c>
      <c r="C263" t="str" cm="1">
        <f t="array" ref="C263">IFERROR("Стеклопакет -  "&amp; INDEX([1]!Таблица4[Формула],SMALL(IF([1]!Таблица4[Заявка]=Счёт!$C$2,ROW([1]!Таблица4[Ширина])-1),Счёт!$B263)),"")</f>
        <v/>
      </c>
      <c r="E263" t="str" cm="1">
        <f t="array" ref="E263">IFERROR(INDEX([1]!Таблица4[Ширина],SMALL(IF([1]!Таблица4[Заявка]=Счёт!$C$2,ROW([1]!Таблица4[Ширина])-1),Счёт!$B263)),"")</f>
        <v/>
      </c>
      <c r="F263" t="str">
        <f t="array" ref="F263">IFERROR(INDEX([1]!Таблица4[Высота],SMALL(IF([1]!Таблица4[Заявка]=Счёт!$C$2,ROW([1]!Таблица4[Высота])-1),Счёт!$B263)),"")</f>
        <v/>
      </c>
      <c r="G263" t="str" cm="1">
        <f t="array" ref="G263">IFERROR(INDEX([1]!Таблица4[Кол.во.],SMALL(IF([1]!Таблица4[Заявка]=Счёт!$C$2,ROW([1]!Таблица4[Высота])-1),Счёт!$B263)),"")</f>
        <v/>
      </c>
      <c r="H263" t="str" cm="1">
        <f t="array" ref="H263">IFERROR((INDEX([1]!Таблица4[Площадь],SMALL(IF([1]!Таблица4[Заявка]=Счёт!$C$2,ROW([1]!Таблица4[Высота])-1),Счёт!$B263))*G263),"")</f>
        <v/>
      </c>
      <c r="I263" t="str" cm="1">
        <f t="array" ref="I263">IFERROR(INDEX([1]!Таблица4[Цена],SMALL(IF([1]!Таблица4[Заявка]=Счёт!$C$2,ROW([1]!Таблица4[Высота])-1),Счёт!$B263)),"")</f>
        <v/>
      </c>
      <c r="J263" t="str" cm="1">
        <f t="array" ref="J263">IFERROR(INDEX([1]!Таблица4[[Сумма ]],SMALL(IF([1]!Таблица4[Заявка]=Счёт!$C$2,ROW([1]!Таблица4[Высота])-1),Счёт!$B263)),"")</f>
        <v/>
      </c>
    </row>
    <row r="264" spans="1:10" x14ac:dyDescent="0.25">
      <c r="A264" s="10">
        <v>257</v>
      </c>
      <c r="B264" s="11" t="str">
        <f t="shared" si="3"/>
        <v/>
      </c>
      <c r="C264" t="str" cm="1">
        <f t="array" ref="C264">IFERROR("Стеклопакет -  "&amp; INDEX([1]!Таблица4[Формула],SMALL(IF([1]!Таблица4[Заявка]=Счёт!$C$2,ROW([1]!Таблица4[Ширина])-1),Счёт!$B264)),"")</f>
        <v/>
      </c>
      <c r="E264" t="str" cm="1">
        <f t="array" ref="E264">IFERROR(INDEX([1]!Таблица4[Ширина],SMALL(IF([1]!Таблица4[Заявка]=Счёт!$C$2,ROW([1]!Таблица4[Ширина])-1),Счёт!$B264)),"")</f>
        <v/>
      </c>
      <c r="F264" t="str">
        <f t="array" ref="F264">IFERROR(INDEX([1]!Таблица4[Высота],SMALL(IF([1]!Таблица4[Заявка]=Счёт!$C$2,ROW([1]!Таблица4[Высота])-1),Счёт!$B264)),"")</f>
        <v/>
      </c>
      <c r="G264" t="str" cm="1">
        <f t="array" ref="G264">IFERROR(INDEX([1]!Таблица4[Кол.во.],SMALL(IF([1]!Таблица4[Заявка]=Счёт!$C$2,ROW([1]!Таблица4[Высота])-1),Счёт!$B264)),"")</f>
        <v/>
      </c>
      <c r="H264" t="str" cm="1">
        <f t="array" ref="H264">IFERROR((INDEX([1]!Таблица4[Площадь],SMALL(IF([1]!Таблица4[Заявка]=Счёт!$C$2,ROW([1]!Таблица4[Высота])-1),Счёт!$B264))*G264),"")</f>
        <v/>
      </c>
      <c r="I264" t="str" cm="1">
        <f t="array" ref="I264">IFERROR(INDEX([1]!Таблица4[Цена],SMALL(IF([1]!Таблица4[Заявка]=Счёт!$C$2,ROW([1]!Таблица4[Высота])-1),Счёт!$B264)),"")</f>
        <v/>
      </c>
      <c r="J264" t="str" cm="1">
        <f t="array" ref="J264">IFERROR(INDEX([1]!Таблица4[[Сумма ]],SMALL(IF([1]!Таблица4[Заявка]=Счёт!$C$2,ROW([1]!Таблица4[Высота])-1),Счёт!$B264)),"")</f>
        <v/>
      </c>
    </row>
    <row r="265" spans="1:10" x14ac:dyDescent="0.25">
      <c r="A265" s="10">
        <v>258</v>
      </c>
      <c r="B265" s="11" t="str">
        <f t="shared" ref="B265:B328" si="4">IF($C$4&gt;A264,A265,"")</f>
        <v/>
      </c>
      <c r="C265" t="str" cm="1">
        <f t="array" ref="C265">IFERROR("Стеклопакет -  "&amp; INDEX([1]!Таблица4[Формула],SMALL(IF([1]!Таблица4[Заявка]=Счёт!$C$2,ROW([1]!Таблица4[Ширина])-1),Счёт!$B265)),"")</f>
        <v/>
      </c>
      <c r="E265" t="str" cm="1">
        <f t="array" ref="E265">IFERROR(INDEX([1]!Таблица4[Ширина],SMALL(IF([1]!Таблица4[Заявка]=Счёт!$C$2,ROW([1]!Таблица4[Ширина])-1),Счёт!$B265)),"")</f>
        <v/>
      </c>
      <c r="F265" t="str">
        <f t="array" ref="F265">IFERROR(INDEX([1]!Таблица4[Высота],SMALL(IF([1]!Таблица4[Заявка]=Счёт!$C$2,ROW([1]!Таблица4[Высота])-1),Счёт!$B265)),"")</f>
        <v/>
      </c>
      <c r="G265" t="str" cm="1">
        <f t="array" ref="G265">IFERROR(INDEX([1]!Таблица4[Кол.во.],SMALL(IF([1]!Таблица4[Заявка]=Счёт!$C$2,ROW([1]!Таблица4[Высота])-1),Счёт!$B265)),"")</f>
        <v/>
      </c>
      <c r="H265" t="str" cm="1">
        <f t="array" ref="H265">IFERROR((INDEX([1]!Таблица4[Площадь],SMALL(IF([1]!Таблица4[Заявка]=Счёт!$C$2,ROW([1]!Таблица4[Высота])-1),Счёт!$B265))*G265),"")</f>
        <v/>
      </c>
      <c r="I265" t="str" cm="1">
        <f t="array" ref="I265">IFERROR(INDEX([1]!Таблица4[Цена],SMALL(IF([1]!Таблица4[Заявка]=Счёт!$C$2,ROW([1]!Таблица4[Высота])-1),Счёт!$B265)),"")</f>
        <v/>
      </c>
      <c r="J265" t="str" cm="1">
        <f t="array" ref="J265">IFERROR(INDEX([1]!Таблица4[[Сумма ]],SMALL(IF([1]!Таблица4[Заявка]=Счёт!$C$2,ROW([1]!Таблица4[Высота])-1),Счёт!$B265)),"")</f>
        <v/>
      </c>
    </row>
    <row r="266" spans="1:10" x14ac:dyDescent="0.25">
      <c r="A266" s="10">
        <v>259</v>
      </c>
      <c r="B266" s="11" t="str">
        <f t="shared" si="4"/>
        <v/>
      </c>
      <c r="C266" t="str" cm="1">
        <f t="array" ref="C266">IFERROR("Стеклопакет -  "&amp; INDEX([1]!Таблица4[Формула],SMALL(IF([1]!Таблица4[Заявка]=Счёт!$C$2,ROW([1]!Таблица4[Ширина])-1),Счёт!$B266)),"")</f>
        <v/>
      </c>
      <c r="E266" t="str" cm="1">
        <f t="array" ref="E266">IFERROR(INDEX([1]!Таблица4[Ширина],SMALL(IF([1]!Таблица4[Заявка]=Счёт!$C$2,ROW([1]!Таблица4[Ширина])-1),Счёт!$B266)),"")</f>
        <v/>
      </c>
      <c r="F266" t="str">
        <f t="array" ref="F266">IFERROR(INDEX([1]!Таблица4[Высота],SMALL(IF([1]!Таблица4[Заявка]=Счёт!$C$2,ROW([1]!Таблица4[Высота])-1),Счёт!$B266)),"")</f>
        <v/>
      </c>
      <c r="G266" t="str" cm="1">
        <f t="array" ref="G266">IFERROR(INDEX([1]!Таблица4[Кол.во.],SMALL(IF([1]!Таблица4[Заявка]=Счёт!$C$2,ROW([1]!Таблица4[Высота])-1),Счёт!$B266)),"")</f>
        <v/>
      </c>
      <c r="H266" t="str" cm="1">
        <f t="array" ref="H266">IFERROR((INDEX([1]!Таблица4[Площадь],SMALL(IF([1]!Таблица4[Заявка]=Счёт!$C$2,ROW([1]!Таблица4[Высота])-1),Счёт!$B266))*G266),"")</f>
        <v/>
      </c>
      <c r="I266" t="str" cm="1">
        <f t="array" ref="I266">IFERROR(INDEX([1]!Таблица4[Цена],SMALL(IF([1]!Таблица4[Заявка]=Счёт!$C$2,ROW([1]!Таблица4[Высота])-1),Счёт!$B266)),"")</f>
        <v/>
      </c>
      <c r="J266" t="str" cm="1">
        <f t="array" ref="J266">IFERROR(INDEX([1]!Таблица4[[Сумма ]],SMALL(IF([1]!Таблица4[Заявка]=Счёт!$C$2,ROW([1]!Таблица4[Высота])-1),Счёт!$B266)),"")</f>
        <v/>
      </c>
    </row>
    <row r="267" spans="1:10" x14ac:dyDescent="0.25">
      <c r="A267" s="10">
        <v>260</v>
      </c>
      <c r="B267" s="11" t="str">
        <f t="shared" si="4"/>
        <v/>
      </c>
      <c r="C267" t="str" cm="1">
        <f t="array" ref="C267">IFERROR("Стеклопакет -  "&amp; INDEX([1]!Таблица4[Формула],SMALL(IF([1]!Таблица4[Заявка]=Счёт!$C$2,ROW([1]!Таблица4[Ширина])-1),Счёт!$B267)),"")</f>
        <v/>
      </c>
      <c r="E267" t="str" cm="1">
        <f t="array" ref="E267">IFERROR(INDEX([1]!Таблица4[Ширина],SMALL(IF([1]!Таблица4[Заявка]=Счёт!$C$2,ROW([1]!Таблица4[Ширина])-1),Счёт!$B267)),"")</f>
        <v/>
      </c>
      <c r="F267" t="str">
        <f t="array" ref="F267">IFERROR(INDEX([1]!Таблица4[Высота],SMALL(IF([1]!Таблица4[Заявка]=Счёт!$C$2,ROW([1]!Таблица4[Высота])-1),Счёт!$B267)),"")</f>
        <v/>
      </c>
      <c r="G267" t="str" cm="1">
        <f t="array" ref="G267">IFERROR(INDEX([1]!Таблица4[Кол.во.],SMALL(IF([1]!Таблица4[Заявка]=Счёт!$C$2,ROW([1]!Таблица4[Высота])-1),Счёт!$B267)),"")</f>
        <v/>
      </c>
      <c r="H267" t="str" cm="1">
        <f t="array" ref="H267">IFERROR((INDEX([1]!Таблица4[Площадь],SMALL(IF([1]!Таблица4[Заявка]=Счёт!$C$2,ROW([1]!Таблица4[Высота])-1),Счёт!$B267))*G267),"")</f>
        <v/>
      </c>
      <c r="I267" t="str" cm="1">
        <f t="array" ref="I267">IFERROR(INDEX([1]!Таблица4[Цена],SMALL(IF([1]!Таблица4[Заявка]=Счёт!$C$2,ROW([1]!Таблица4[Высота])-1),Счёт!$B267)),"")</f>
        <v/>
      </c>
      <c r="J267" t="str" cm="1">
        <f t="array" ref="J267">IFERROR(INDEX([1]!Таблица4[[Сумма ]],SMALL(IF([1]!Таблица4[Заявка]=Счёт!$C$2,ROW([1]!Таблица4[Высота])-1),Счёт!$B267)),"")</f>
        <v/>
      </c>
    </row>
    <row r="268" spans="1:10" x14ac:dyDescent="0.25">
      <c r="A268" s="10">
        <v>261</v>
      </c>
      <c r="B268" s="11" t="str">
        <f t="shared" si="4"/>
        <v/>
      </c>
      <c r="C268" t="str" cm="1">
        <f t="array" ref="C268">IFERROR("Стеклопакет -  "&amp; INDEX([1]!Таблица4[Формула],SMALL(IF([1]!Таблица4[Заявка]=Счёт!$C$2,ROW([1]!Таблица4[Ширина])-1),Счёт!$B268)),"")</f>
        <v/>
      </c>
      <c r="E268" t="str" cm="1">
        <f t="array" ref="E268">IFERROR(INDEX([1]!Таблица4[Ширина],SMALL(IF([1]!Таблица4[Заявка]=Счёт!$C$2,ROW([1]!Таблица4[Ширина])-1),Счёт!$B268)),"")</f>
        <v/>
      </c>
      <c r="F268" t="str">
        <f t="array" ref="F268">IFERROR(INDEX([1]!Таблица4[Высота],SMALL(IF([1]!Таблица4[Заявка]=Счёт!$C$2,ROW([1]!Таблица4[Высота])-1),Счёт!$B268)),"")</f>
        <v/>
      </c>
      <c r="G268" t="str" cm="1">
        <f t="array" ref="G268">IFERROR(INDEX([1]!Таблица4[Кол.во.],SMALL(IF([1]!Таблица4[Заявка]=Счёт!$C$2,ROW([1]!Таблица4[Высота])-1),Счёт!$B268)),"")</f>
        <v/>
      </c>
      <c r="H268" t="str" cm="1">
        <f t="array" ref="H268">IFERROR((INDEX([1]!Таблица4[Площадь],SMALL(IF([1]!Таблица4[Заявка]=Счёт!$C$2,ROW([1]!Таблица4[Высота])-1),Счёт!$B268))*G268),"")</f>
        <v/>
      </c>
      <c r="I268" t="str" cm="1">
        <f t="array" ref="I268">IFERROR(INDEX([1]!Таблица4[Цена],SMALL(IF([1]!Таблица4[Заявка]=Счёт!$C$2,ROW([1]!Таблица4[Высота])-1),Счёт!$B268)),"")</f>
        <v/>
      </c>
      <c r="J268" t="str" cm="1">
        <f t="array" ref="J268">IFERROR(INDEX([1]!Таблица4[[Сумма ]],SMALL(IF([1]!Таблица4[Заявка]=Счёт!$C$2,ROW([1]!Таблица4[Высота])-1),Счёт!$B268)),"")</f>
        <v/>
      </c>
    </row>
    <row r="269" spans="1:10" x14ac:dyDescent="0.25">
      <c r="A269" s="10">
        <v>262</v>
      </c>
      <c r="B269" s="11" t="str">
        <f t="shared" si="4"/>
        <v/>
      </c>
      <c r="C269" t="str" cm="1">
        <f t="array" ref="C269">IFERROR("Стеклопакет -  "&amp; INDEX([1]!Таблица4[Формула],SMALL(IF([1]!Таблица4[Заявка]=Счёт!$C$2,ROW([1]!Таблица4[Ширина])-1),Счёт!$B269)),"")</f>
        <v/>
      </c>
      <c r="E269" t="str" cm="1">
        <f t="array" ref="E269">IFERROR(INDEX([1]!Таблица4[Ширина],SMALL(IF([1]!Таблица4[Заявка]=Счёт!$C$2,ROW([1]!Таблица4[Ширина])-1),Счёт!$B269)),"")</f>
        <v/>
      </c>
      <c r="F269" t="str">
        <f t="array" ref="F269">IFERROR(INDEX([1]!Таблица4[Высота],SMALL(IF([1]!Таблица4[Заявка]=Счёт!$C$2,ROW([1]!Таблица4[Высота])-1),Счёт!$B269)),"")</f>
        <v/>
      </c>
      <c r="G269" t="str" cm="1">
        <f t="array" ref="G269">IFERROR(INDEX([1]!Таблица4[Кол.во.],SMALL(IF([1]!Таблица4[Заявка]=Счёт!$C$2,ROW([1]!Таблица4[Высота])-1),Счёт!$B269)),"")</f>
        <v/>
      </c>
      <c r="H269" t="str" cm="1">
        <f t="array" ref="H269">IFERROR((INDEX([1]!Таблица4[Площадь],SMALL(IF([1]!Таблица4[Заявка]=Счёт!$C$2,ROW([1]!Таблица4[Высота])-1),Счёт!$B269))*G269),"")</f>
        <v/>
      </c>
      <c r="I269" t="str" cm="1">
        <f t="array" ref="I269">IFERROR(INDEX([1]!Таблица4[Цена],SMALL(IF([1]!Таблица4[Заявка]=Счёт!$C$2,ROW([1]!Таблица4[Высота])-1),Счёт!$B269)),"")</f>
        <v/>
      </c>
      <c r="J269" t="str" cm="1">
        <f t="array" ref="J269">IFERROR(INDEX([1]!Таблица4[[Сумма ]],SMALL(IF([1]!Таблица4[Заявка]=Счёт!$C$2,ROW([1]!Таблица4[Высота])-1),Счёт!$B269)),"")</f>
        <v/>
      </c>
    </row>
    <row r="270" spans="1:10" x14ac:dyDescent="0.25">
      <c r="A270" s="10">
        <v>263</v>
      </c>
      <c r="B270" s="11" t="str">
        <f t="shared" si="4"/>
        <v/>
      </c>
      <c r="C270" t="str" cm="1">
        <f t="array" ref="C270">IFERROR("Стеклопакет -  "&amp; INDEX([1]!Таблица4[Формула],SMALL(IF([1]!Таблица4[Заявка]=Счёт!$C$2,ROW([1]!Таблица4[Ширина])-1),Счёт!$B270)),"")</f>
        <v/>
      </c>
      <c r="E270" t="str" cm="1">
        <f t="array" ref="E270">IFERROR(INDEX([1]!Таблица4[Ширина],SMALL(IF([1]!Таблица4[Заявка]=Счёт!$C$2,ROW([1]!Таблица4[Ширина])-1),Счёт!$B270)),"")</f>
        <v/>
      </c>
      <c r="F270" t="str">
        <f t="array" ref="F270">IFERROR(INDEX([1]!Таблица4[Высота],SMALL(IF([1]!Таблица4[Заявка]=Счёт!$C$2,ROW([1]!Таблица4[Высота])-1),Счёт!$B270)),"")</f>
        <v/>
      </c>
      <c r="G270" t="str" cm="1">
        <f t="array" ref="G270">IFERROR(INDEX([1]!Таблица4[Кол.во.],SMALL(IF([1]!Таблица4[Заявка]=Счёт!$C$2,ROW([1]!Таблица4[Высота])-1),Счёт!$B270)),"")</f>
        <v/>
      </c>
      <c r="H270" t="str" cm="1">
        <f t="array" ref="H270">IFERROR((INDEX([1]!Таблица4[Площадь],SMALL(IF([1]!Таблица4[Заявка]=Счёт!$C$2,ROW([1]!Таблица4[Высота])-1),Счёт!$B270))*G270),"")</f>
        <v/>
      </c>
      <c r="I270" t="str" cm="1">
        <f t="array" ref="I270">IFERROR(INDEX([1]!Таблица4[Цена],SMALL(IF([1]!Таблица4[Заявка]=Счёт!$C$2,ROW([1]!Таблица4[Высота])-1),Счёт!$B270)),"")</f>
        <v/>
      </c>
      <c r="J270" t="str" cm="1">
        <f t="array" ref="J270">IFERROR(INDEX([1]!Таблица4[[Сумма ]],SMALL(IF([1]!Таблица4[Заявка]=Счёт!$C$2,ROW([1]!Таблица4[Высота])-1),Счёт!$B270)),"")</f>
        <v/>
      </c>
    </row>
    <row r="271" spans="1:10" x14ac:dyDescent="0.25">
      <c r="A271" s="10">
        <v>264</v>
      </c>
      <c r="B271" s="11" t="str">
        <f t="shared" si="4"/>
        <v/>
      </c>
      <c r="C271" t="str" cm="1">
        <f t="array" ref="C271">IFERROR("Стеклопакет -  "&amp; INDEX([1]!Таблица4[Формула],SMALL(IF([1]!Таблица4[Заявка]=Счёт!$C$2,ROW([1]!Таблица4[Ширина])-1),Счёт!$B271)),"")</f>
        <v/>
      </c>
      <c r="E271" t="str" cm="1">
        <f t="array" ref="E271">IFERROR(INDEX([1]!Таблица4[Ширина],SMALL(IF([1]!Таблица4[Заявка]=Счёт!$C$2,ROW([1]!Таблица4[Ширина])-1),Счёт!$B271)),"")</f>
        <v/>
      </c>
      <c r="F271" t="str">
        <f t="array" ref="F271">IFERROR(INDEX([1]!Таблица4[Высота],SMALL(IF([1]!Таблица4[Заявка]=Счёт!$C$2,ROW([1]!Таблица4[Высота])-1),Счёт!$B271)),"")</f>
        <v/>
      </c>
      <c r="G271" t="str" cm="1">
        <f t="array" ref="G271">IFERROR(INDEX([1]!Таблица4[Кол.во.],SMALL(IF([1]!Таблица4[Заявка]=Счёт!$C$2,ROW([1]!Таблица4[Высота])-1),Счёт!$B271)),"")</f>
        <v/>
      </c>
      <c r="H271" t="str" cm="1">
        <f t="array" ref="H271">IFERROR((INDEX([1]!Таблица4[Площадь],SMALL(IF([1]!Таблица4[Заявка]=Счёт!$C$2,ROW([1]!Таблица4[Высота])-1),Счёт!$B271))*G271),"")</f>
        <v/>
      </c>
      <c r="I271" t="str" cm="1">
        <f t="array" ref="I271">IFERROR(INDEX([1]!Таблица4[Цена],SMALL(IF([1]!Таблица4[Заявка]=Счёт!$C$2,ROW([1]!Таблица4[Высота])-1),Счёт!$B271)),"")</f>
        <v/>
      </c>
      <c r="J271" t="str" cm="1">
        <f t="array" ref="J271">IFERROR(INDEX([1]!Таблица4[[Сумма ]],SMALL(IF([1]!Таблица4[Заявка]=Счёт!$C$2,ROW([1]!Таблица4[Высота])-1),Счёт!$B271)),"")</f>
        <v/>
      </c>
    </row>
    <row r="272" spans="1:10" x14ac:dyDescent="0.25">
      <c r="A272" s="10">
        <v>265</v>
      </c>
      <c r="B272" s="11" t="str">
        <f t="shared" si="4"/>
        <v/>
      </c>
      <c r="C272" t="str" cm="1">
        <f t="array" ref="C272">IFERROR("Стеклопакет -  "&amp; INDEX([1]!Таблица4[Формула],SMALL(IF([1]!Таблица4[Заявка]=Счёт!$C$2,ROW([1]!Таблица4[Ширина])-1),Счёт!$B272)),"")</f>
        <v/>
      </c>
      <c r="E272" t="str" cm="1">
        <f t="array" ref="E272">IFERROR(INDEX([1]!Таблица4[Ширина],SMALL(IF([1]!Таблица4[Заявка]=Счёт!$C$2,ROW([1]!Таблица4[Ширина])-1),Счёт!$B272)),"")</f>
        <v/>
      </c>
      <c r="F272" t="str">
        <f t="array" ref="F272">IFERROR(INDEX([1]!Таблица4[Высота],SMALL(IF([1]!Таблица4[Заявка]=Счёт!$C$2,ROW([1]!Таблица4[Высота])-1),Счёт!$B272)),"")</f>
        <v/>
      </c>
      <c r="G272" t="str" cm="1">
        <f t="array" ref="G272">IFERROR(INDEX([1]!Таблица4[Кол.во.],SMALL(IF([1]!Таблица4[Заявка]=Счёт!$C$2,ROW([1]!Таблица4[Высота])-1),Счёт!$B272)),"")</f>
        <v/>
      </c>
      <c r="H272" t="str" cm="1">
        <f t="array" ref="H272">IFERROR((INDEX([1]!Таблица4[Площадь],SMALL(IF([1]!Таблица4[Заявка]=Счёт!$C$2,ROW([1]!Таблица4[Высота])-1),Счёт!$B272))*G272),"")</f>
        <v/>
      </c>
      <c r="I272" t="str" cm="1">
        <f t="array" ref="I272">IFERROR(INDEX([1]!Таблица4[Цена],SMALL(IF([1]!Таблица4[Заявка]=Счёт!$C$2,ROW([1]!Таблица4[Высота])-1),Счёт!$B272)),"")</f>
        <v/>
      </c>
      <c r="J272" t="str" cm="1">
        <f t="array" ref="J272">IFERROR(INDEX([1]!Таблица4[[Сумма ]],SMALL(IF([1]!Таблица4[Заявка]=Счёт!$C$2,ROW([1]!Таблица4[Высота])-1),Счёт!$B272)),"")</f>
        <v/>
      </c>
    </row>
    <row r="273" spans="1:10" x14ac:dyDescent="0.25">
      <c r="A273" s="10">
        <v>266</v>
      </c>
      <c r="B273" s="11" t="str">
        <f t="shared" si="4"/>
        <v/>
      </c>
      <c r="C273" t="str" cm="1">
        <f t="array" ref="C273">IFERROR("Стеклопакет -  "&amp; INDEX([1]!Таблица4[Формула],SMALL(IF([1]!Таблица4[Заявка]=Счёт!$C$2,ROW([1]!Таблица4[Ширина])-1),Счёт!$B273)),"")</f>
        <v/>
      </c>
      <c r="E273" t="str" cm="1">
        <f t="array" ref="E273">IFERROR(INDEX([1]!Таблица4[Ширина],SMALL(IF([1]!Таблица4[Заявка]=Счёт!$C$2,ROW([1]!Таблица4[Ширина])-1),Счёт!$B273)),"")</f>
        <v/>
      </c>
      <c r="F273" t="str">
        <f t="array" ref="F273">IFERROR(INDEX([1]!Таблица4[Высота],SMALL(IF([1]!Таблица4[Заявка]=Счёт!$C$2,ROW([1]!Таблица4[Высота])-1),Счёт!$B273)),"")</f>
        <v/>
      </c>
      <c r="G273" t="str" cm="1">
        <f t="array" ref="G273">IFERROR(INDEX([1]!Таблица4[Кол.во.],SMALL(IF([1]!Таблица4[Заявка]=Счёт!$C$2,ROW([1]!Таблица4[Высота])-1),Счёт!$B273)),"")</f>
        <v/>
      </c>
      <c r="H273" t="str" cm="1">
        <f t="array" ref="H273">IFERROR((INDEX([1]!Таблица4[Площадь],SMALL(IF([1]!Таблица4[Заявка]=Счёт!$C$2,ROW([1]!Таблица4[Высота])-1),Счёт!$B273))*G273),"")</f>
        <v/>
      </c>
      <c r="I273" t="str" cm="1">
        <f t="array" ref="I273">IFERROR(INDEX([1]!Таблица4[Цена],SMALL(IF([1]!Таблица4[Заявка]=Счёт!$C$2,ROW([1]!Таблица4[Высота])-1),Счёт!$B273)),"")</f>
        <v/>
      </c>
      <c r="J273" t="str" cm="1">
        <f t="array" ref="J273">IFERROR(INDEX([1]!Таблица4[[Сумма ]],SMALL(IF([1]!Таблица4[Заявка]=Счёт!$C$2,ROW([1]!Таблица4[Высота])-1),Счёт!$B273)),"")</f>
        <v/>
      </c>
    </row>
    <row r="274" spans="1:10" x14ac:dyDescent="0.25">
      <c r="A274" s="10">
        <v>267</v>
      </c>
      <c r="B274" s="11" t="str">
        <f t="shared" si="4"/>
        <v/>
      </c>
      <c r="C274" t="str" cm="1">
        <f t="array" ref="C274">IFERROR("Стеклопакет -  "&amp; INDEX([1]!Таблица4[Формула],SMALL(IF([1]!Таблица4[Заявка]=Счёт!$C$2,ROW([1]!Таблица4[Ширина])-1),Счёт!$B274)),"")</f>
        <v/>
      </c>
      <c r="E274" t="str" cm="1">
        <f t="array" ref="E274">IFERROR(INDEX([1]!Таблица4[Ширина],SMALL(IF([1]!Таблица4[Заявка]=Счёт!$C$2,ROW([1]!Таблица4[Ширина])-1),Счёт!$B274)),"")</f>
        <v/>
      </c>
      <c r="F274" t="str">
        <f t="array" ref="F274">IFERROR(INDEX([1]!Таблица4[Высота],SMALL(IF([1]!Таблица4[Заявка]=Счёт!$C$2,ROW([1]!Таблица4[Высота])-1),Счёт!$B274)),"")</f>
        <v/>
      </c>
      <c r="G274" t="str" cm="1">
        <f t="array" ref="G274">IFERROR(INDEX([1]!Таблица4[Кол.во.],SMALL(IF([1]!Таблица4[Заявка]=Счёт!$C$2,ROW([1]!Таблица4[Высота])-1),Счёт!$B274)),"")</f>
        <v/>
      </c>
      <c r="H274" t="str" cm="1">
        <f t="array" ref="H274">IFERROR((INDEX([1]!Таблица4[Площадь],SMALL(IF([1]!Таблица4[Заявка]=Счёт!$C$2,ROW([1]!Таблица4[Высота])-1),Счёт!$B274))*G274),"")</f>
        <v/>
      </c>
      <c r="I274" t="str" cm="1">
        <f t="array" ref="I274">IFERROR(INDEX([1]!Таблица4[Цена],SMALL(IF([1]!Таблица4[Заявка]=Счёт!$C$2,ROW([1]!Таблица4[Высота])-1),Счёт!$B274)),"")</f>
        <v/>
      </c>
      <c r="J274" t="str" cm="1">
        <f t="array" ref="J274">IFERROR(INDEX([1]!Таблица4[[Сумма ]],SMALL(IF([1]!Таблица4[Заявка]=Счёт!$C$2,ROW([1]!Таблица4[Высота])-1),Счёт!$B274)),"")</f>
        <v/>
      </c>
    </row>
    <row r="275" spans="1:10" x14ac:dyDescent="0.25">
      <c r="A275" s="10">
        <v>268</v>
      </c>
      <c r="B275" s="11" t="str">
        <f t="shared" si="4"/>
        <v/>
      </c>
      <c r="C275" t="str" cm="1">
        <f t="array" ref="C275">IFERROR("Стеклопакет -  "&amp; INDEX([1]!Таблица4[Формула],SMALL(IF([1]!Таблица4[Заявка]=Счёт!$C$2,ROW([1]!Таблица4[Ширина])-1),Счёт!$B275)),"")</f>
        <v/>
      </c>
      <c r="E275" t="str" cm="1">
        <f t="array" ref="E275">IFERROR(INDEX([1]!Таблица4[Ширина],SMALL(IF([1]!Таблица4[Заявка]=Счёт!$C$2,ROW([1]!Таблица4[Ширина])-1),Счёт!$B275)),"")</f>
        <v/>
      </c>
      <c r="F275" t="str">
        <f t="array" ref="F275">IFERROR(INDEX([1]!Таблица4[Высота],SMALL(IF([1]!Таблица4[Заявка]=Счёт!$C$2,ROW([1]!Таблица4[Высота])-1),Счёт!$B275)),"")</f>
        <v/>
      </c>
      <c r="G275" t="str" cm="1">
        <f t="array" ref="G275">IFERROR(INDEX([1]!Таблица4[Кол.во.],SMALL(IF([1]!Таблица4[Заявка]=Счёт!$C$2,ROW([1]!Таблица4[Высота])-1),Счёт!$B275)),"")</f>
        <v/>
      </c>
      <c r="H275" t="str" cm="1">
        <f t="array" ref="H275">IFERROR((INDEX([1]!Таблица4[Площадь],SMALL(IF([1]!Таблица4[Заявка]=Счёт!$C$2,ROW([1]!Таблица4[Высота])-1),Счёт!$B275))*G275),"")</f>
        <v/>
      </c>
      <c r="I275" t="str" cm="1">
        <f t="array" ref="I275">IFERROR(INDEX([1]!Таблица4[Цена],SMALL(IF([1]!Таблица4[Заявка]=Счёт!$C$2,ROW([1]!Таблица4[Высота])-1),Счёт!$B275)),"")</f>
        <v/>
      </c>
      <c r="J275" t="str" cm="1">
        <f t="array" ref="J275">IFERROR(INDEX([1]!Таблица4[[Сумма ]],SMALL(IF([1]!Таблица4[Заявка]=Счёт!$C$2,ROW([1]!Таблица4[Высота])-1),Счёт!$B275)),"")</f>
        <v/>
      </c>
    </row>
    <row r="276" spans="1:10" x14ac:dyDescent="0.25">
      <c r="A276" s="10">
        <v>269</v>
      </c>
      <c r="B276" s="11" t="str">
        <f t="shared" si="4"/>
        <v/>
      </c>
      <c r="C276" t="str" cm="1">
        <f t="array" ref="C276">IFERROR("Стеклопакет -  "&amp; INDEX([1]!Таблица4[Формула],SMALL(IF([1]!Таблица4[Заявка]=Счёт!$C$2,ROW([1]!Таблица4[Ширина])-1),Счёт!$B276)),"")</f>
        <v/>
      </c>
      <c r="E276" t="str" cm="1">
        <f t="array" ref="E276">IFERROR(INDEX([1]!Таблица4[Ширина],SMALL(IF([1]!Таблица4[Заявка]=Счёт!$C$2,ROW([1]!Таблица4[Ширина])-1),Счёт!$B276)),"")</f>
        <v/>
      </c>
      <c r="F276" t="str">
        <f t="array" ref="F276">IFERROR(INDEX([1]!Таблица4[Высота],SMALL(IF([1]!Таблица4[Заявка]=Счёт!$C$2,ROW([1]!Таблица4[Высота])-1),Счёт!$B276)),"")</f>
        <v/>
      </c>
      <c r="G276" t="str" cm="1">
        <f t="array" ref="G276">IFERROR(INDEX([1]!Таблица4[Кол.во.],SMALL(IF([1]!Таблица4[Заявка]=Счёт!$C$2,ROW([1]!Таблица4[Высота])-1),Счёт!$B276)),"")</f>
        <v/>
      </c>
      <c r="H276" t="str" cm="1">
        <f t="array" ref="H276">IFERROR((INDEX([1]!Таблица4[Площадь],SMALL(IF([1]!Таблица4[Заявка]=Счёт!$C$2,ROW([1]!Таблица4[Высота])-1),Счёт!$B276))*G276),"")</f>
        <v/>
      </c>
      <c r="I276" t="str" cm="1">
        <f t="array" ref="I276">IFERROR(INDEX([1]!Таблица4[Цена],SMALL(IF([1]!Таблица4[Заявка]=Счёт!$C$2,ROW([1]!Таблица4[Высота])-1),Счёт!$B276)),"")</f>
        <v/>
      </c>
      <c r="J276" t="str" cm="1">
        <f t="array" ref="J276">IFERROR(INDEX([1]!Таблица4[[Сумма ]],SMALL(IF([1]!Таблица4[Заявка]=Счёт!$C$2,ROW([1]!Таблица4[Высота])-1),Счёт!$B276)),"")</f>
        <v/>
      </c>
    </row>
    <row r="277" spans="1:10" x14ac:dyDescent="0.25">
      <c r="A277" s="10">
        <v>270</v>
      </c>
      <c r="B277" s="11" t="str">
        <f t="shared" si="4"/>
        <v/>
      </c>
      <c r="C277" t="str" cm="1">
        <f t="array" ref="C277">IFERROR("Стеклопакет -  "&amp; INDEX([1]!Таблица4[Формула],SMALL(IF([1]!Таблица4[Заявка]=Счёт!$C$2,ROW([1]!Таблица4[Ширина])-1),Счёт!$B277)),"")</f>
        <v/>
      </c>
      <c r="E277" t="str" cm="1">
        <f t="array" ref="E277">IFERROR(INDEX([1]!Таблица4[Ширина],SMALL(IF([1]!Таблица4[Заявка]=Счёт!$C$2,ROW([1]!Таблица4[Ширина])-1),Счёт!$B277)),"")</f>
        <v/>
      </c>
      <c r="F277" t="str">
        <f t="array" ref="F277">IFERROR(INDEX([1]!Таблица4[Высота],SMALL(IF([1]!Таблица4[Заявка]=Счёт!$C$2,ROW([1]!Таблица4[Высота])-1),Счёт!$B277)),"")</f>
        <v/>
      </c>
      <c r="G277" t="str" cm="1">
        <f t="array" ref="G277">IFERROR(INDEX([1]!Таблица4[Кол.во.],SMALL(IF([1]!Таблица4[Заявка]=Счёт!$C$2,ROW([1]!Таблица4[Высота])-1),Счёт!$B277)),"")</f>
        <v/>
      </c>
      <c r="H277" t="str" cm="1">
        <f t="array" ref="H277">IFERROR((INDEX([1]!Таблица4[Площадь],SMALL(IF([1]!Таблица4[Заявка]=Счёт!$C$2,ROW([1]!Таблица4[Высота])-1),Счёт!$B277))*G277),"")</f>
        <v/>
      </c>
      <c r="I277" t="str" cm="1">
        <f t="array" ref="I277">IFERROR(INDEX([1]!Таблица4[Цена],SMALL(IF([1]!Таблица4[Заявка]=Счёт!$C$2,ROW([1]!Таблица4[Высота])-1),Счёт!$B277)),"")</f>
        <v/>
      </c>
      <c r="J277" t="str" cm="1">
        <f t="array" ref="J277">IFERROR(INDEX([1]!Таблица4[[Сумма ]],SMALL(IF([1]!Таблица4[Заявка]=Счёт!$C$2,ROW([1]!Таблица4[Высота])-1),Счёт!$B277)),"")</f>
        <v/>
      </c>
    </row>
    <row r="278" spans="1:10" x14ac:dyDescent="0.25">
      <c r="A278" s="10">
        <v>271</v>
      </c>
      <c r="B278" s="11" t="str">
        <f t="shared" si="4"/>
        <v/>
      </c>
      <c r="C278" t="str" cm="1">
        <f t="array" ref="C278">IFERROR("Стеклопакет -  "&amp; INDEX([1]!Таблица4[Формула],SMALL(IF([1]!Таблица4[Заявка]=Счёт!$C$2,ROW([1]!Таблица4[Ширина])-1),Счёт!$B278)),"")</f>
        <v/>
      </c>
      <c r="E278" t="str" cm="1">
        <f t="array" ref="E278">IFERROR(INDEX([1]!Таблица4[Ширина],SMALL(IF([1]!Таблица4[Заявка]=Счёт!$C$2,ROW([1]!Таблица4[Ширина])-1),Счёт!$B278)),"")</f>
        <v/>
      </c>
      <c r="F278" t="str">
        <f t="array" ref="F278">IFERROR(INDEX([1]!Таблица4[Высота],SMALL(IF([1]!Таблица4[Заявка]=Счёт!$C$2,ROW([1]!Таблица4[Высота])-1),Счёт!$B278)),"")</f>
        <v/>
      </c>
      <c r="G278" t="str" cm="1">
        <f t="array" ref="G278">IFERROR(INDEX([1]!Таблица4[Кол.во.],SMALL(IF([1]!Таблица4[Заявка]=Счёт!$C$2,ROW([1]!Таблица4[Высота])-1),Счёт!$B278)),"")</f>
        <v/>
      </c>
      <c r="H278" t="str" cm="1">
        <f t="array" ref="H278">IFERROR((INDEX([1]!Таблица4[Площадь],SMALL(IF([1]!Таблица4[Заявка]=Счёт!$C$2,ROW([1]!Таблица4[Высота])-1),Счёт!$B278))*G278),"")</f>
        <v/>
      </c>
      <c r="I278" t="str" cm="1">
        <f t="array" ref="I278">IFERROR(INDEX([1]!Таблица4[Цена],SMALL(IF([1]!Таблица4[Заявка]=Счёт!$C$2,ROW([1]!Таблица4[Высота])-1),Счёт!$B278)),"")</f>
        <v/>
      </c>
      <c r="J278" t="str" cm="1">
        <f t="array" ref="J278">IFERROR(INDEX([1]!Таблица4[[Сумма ]],SMALL(IF([1]!Таблица4[Заявка]=Счёт!$C$2,ROW([1]!Таблица4[Высота])-1),Счёт!$B278)),"")</f>
        <v/>
      </c>
    </row>
    <row r="279" spans="1:10" x14ac:dyDescent="0.25">
      <c r="A279" s="10">
        <v>272</v>
      </c>
      <c r="B279" s="11" t="str">
        <f t="shared" si="4"/>
        <v/>
      </c>
      <c r="C279" t="str" cm="1">
        <f t="array" ref="C279">IFERROR("Стеклопакет -  "&amp; INDEX([1]!Таблица4[Формула],SMALL(IF([1]!Таблица4[Заявка]=Счёт!$C$2,ROW([1]!Таблица4[Ширина])-1),Счёт!$B279)),"")</f>
        <v/>
      </c>
      <c r="E279" t="str" cm="1">
        <f t="array" ref="E279">IFERROR(INDEX([1]!Таблица4[Ширина],SMALL(IF([1]!Таблица4[Заявка]=Счёт!$C$2,ROW([1]!Таблица4[Ширина])-1),Счёт!$B279)),"")</f>
        <v/>
      </c>
      <c r="F279" t="str">
        <f t="array" ref="F279">IFERROR(INDEX([1]!Таблица4[Высота],SMALL(IF([1]!Таблица4[Заявка]=Счёт!$C$2,ROW([1]!Таблица4[Высота])-1),Счёт!$B279)),"")</f>
        <v/>
      </c>
      <c r="G279" t="str" cm="1">
        <f t="array" ref="G279">IFERROR(INDEX([1]!Таблица4[Кол.во.],SMALL(IF([1]!Таблица4[Заявка]=Счёт!$C$2,ROW([1]!Таблица4[Высота])-1),Счёт!$B279)),"")</f>
        <v/>
      </c>
      <c r="H279" t="str" cm="1">
        <f t="array" ref="H279">IFERROR((INDEX([1]!Таблица4[Площадь],SMALL(IF([1]!Таблица4[Заявка]=Счёт!$C$2,ROW([1]!Таблица4[Высота])-1),Счёт!$B279))*G279),"")</f>
        <v/>
      </c>
      <c r="I279" t="str" cm="1">
        <f t="array" ref="I279">IFERROR(INDEX([1]!Таблица4[Цена],SMALL(IF([1]!Таблица4[Заявка]=Счёт!$C$2,ROW([1]!Таблица4[Высота])-1),Счёт!$B279)),"")</f>
        <v/>
      </c>
      <c r="J279" t="str" cm="1">
        <f t="array" ref="J279">IFERROR(INDEX([1]!Таблица4[[Сумма ]],SMALL(IF([1]!Таблица4[Заявка]=Счёт!$C$2,ROW([1]!Таблица4[Высота])-1),Счёт!$B279)),"")</f>
        <v/>
      </c>
    </row>
    <row r="280" spans="1:10" x14ac:dyDescent="0.25">
      <c r="A280" s="10">
        <v>273</v>
      </c>
      <c r="B280" s="11" t="str">
        <f t="shared" si="4"/>
        <v/>
      </c>
      <c r="C280" t="str" cm="1">
        <f t="array" ref="C280">IFERROR("Стеклопакет -  "&amp; INDEX([1]!Таблица4[Формула],SMALL(IF([1]!Таблица4[Заявка]=Счёт!$C$2,ROW([1]!Таблица4[Ширина])-1),Счёт!$B280)),"")</f>
        <v/>
      </c>
      <c r="E280" t="str" cm="1">
        <f t="array" ref="E280">IFERROR(INDEX([1]!Таблица4[Ширина],SMALL(IF([1]!Таблица4[Заявка]=Счёт!$C$2,ROW([1]!Таблица4[Ширина])-1),Счёт!$B280)),"")</f>
        <v/>
      </c>
      <c r="F280" t="str">
        <f t="array" ref="F280">IFERROR(INDEX([1]!Таблица4[Высота],SMALL(IF([1]!Таблица4[Заявка]=Счёт!$C$2,ROW([1]!Таблица4[Высота])-1),Счёт!$B280)),"")</f>
        <v/>
      </c>
      <c r="G280" t="str" cm="1">
        <f t="array" ref="G280">IFERROR(INDEX([1]!Таблица4[Кол.во.],SMALL(IF([1]!Таблица4[Заявка]=Счёт!$C$2,ROW([1]!Таблица4[Высота])-1),Счёт!$B280)),"")</f>
        <v/>
      </c>
      <c r="H280" t="str" cm="1">
        <f t="array" ref="H280">IFERROR((INDEX([1]!Таблица4[Площадь],SMALL(IF([1]!Таблица4[Заявка]=Счёт!$C$2,ROW([1]!Таблица4[Высота])-1),Счёт!$B280))*G280),"")</f>
        <v/>
      </c>
      <c r="I280" t="str" cm="1">
        <f t="array" ref="I280">IFERROR(INDEX([1]!Таблица4[Цена],SMALL(IF([1]!Таблица4[Заявка]=Счёт!$C$2,ROW([1]!Таблица4[Высота])-1),Счёт!$B280)),"")</f>
        <v/>
      </c>
      <c r="J280" t="str" cm="1">
        <f t="array" ref="J280">IFERROR(INDEX([1]!Таблица4[[Сумма ]],SMALL(IF([1]!Таблица4[Заявка]=Счёт!$C$2,ROW([1]!Таблица4[Высота])-1),Счёт!$B280)),"")</f>
        <v/>
      </c>
    </row>
    <row r="281" spans="1:10" x14ac:dyDescent="0.25">
      <c r="A281" s="10">
        <v>274</v>
      </c>
      <c r="B281" s="11" t="str">
        <f t="shared" si="4"/>
        <v/>
      </c>
      <c r="C281" t="str" cm="1">
        <f t="array" ref="C281">IFERROR("Стеклопакет -  "&amp; INDEX([1]!Таблица4[Формула],SMALL(IF([1]!Таблица4[Заявка]=Счёт!$C$2,ROW([1]!Таблица4[Ширина])-1),Счёт!$B281)),"")</f>
        <v/>
      </c>
      <c r="E281" t="str" cm="1">
        <f t="array" ref="E281">IFERROR(INDEX([1]!Таблица4[Ширина],SMALL(IF([1]!Таблица4[Заявка]=Счёт!$C$2,ROW([1]!Таблица4[Ширина])-1),Счёт!$B281)),"")</f>
        <v/>
      </c>
      <c r="F281" t="str">
        <f t="array" ref="F281">IFERROR(INDEX([1]!Таблица4[Высота],SMALL(IF([1]!Таблица4[Заявка]=Счёт!$C$2,ROW([1]!Таблица4[Высота])-1),Счёт!$B281)),"")</f>
        <v/>
      </c>
      <c r="G281" t="str" cm="1">
        <f t="array" ref="G281">IFERROR(INDEX([1]!Таблица4[Кол.во.],SMALL(IF([1]!Таблица4[Заявка]=Счёт!$C$2,ROW([1]!Таблица4[Высота])-1),Счёт!$B281)),"")</f>
        <v/>
      </c>
      <c r="H281" t="str" cm="1">
        <f t="array" ref="H281">IFERROR((INDEX([1]!Таблица4[Площадь],SMALL(IF([1]!Таблица4[Заявка]=Счёт!$C$2,ROW([1]!Таблица4[Высота])-1),Счёт!$B281))*G281),"")</f>
        <v/>
      </c>
      <c r="I281" t="str" cm="1">
        <f t="array" ref="I281">IFERROR(INDEX([1]!Таблица4[Цена],SMALL(IF([1]!Таблица4[Заявка]=Счёт!$C$2,ROW([1]!Таблица4[Высота])-1),Счёт!$B281)),"")</f>
        <v/>
      </c>
      <c r="J281" t="str" cm="1">
        <f t="array" ref="J281">IFERROR(INDEX([1]!Таблица4[[Сумма ]],SMALL(IF([1]!Таблица4[Заявка]=Счёт!$C$2,ROW([1]!Таблица4[Высота])-1),Счёт!$B281)),"")</f>
        <v/>
      </c>
    </row>
    <row r="282" spans="1:10" x14ac:dyDescent="0.25">
      <c r="A282" s="10">
        <v>275</v>
      </c>
      <c r="B282" s="11" t="str">
        <f t="shared" si="4"/>
        <v/>
      </c>
      <c r="C282" t="str" cm="1">
        <f t="array" ref="C282">IFERROR("Стеклопакет -  "&amp; INDEX([1]!Таблица4[Формула],SMALL(IF([1]!Таблица4[Заявка]=Счёт!$C$2,ROW([1]!Таблица4[Ширина])-1),Счёт!$B282)),"")</f>
        <v/>
      </c>
      <c r="E282" t="str" cm="1">
        <f t="array" ref="E282">IFERROR(INDEX([1]!Таблица4[Ширина],SMALL(IF([1]!Таблица4[Заявка]=Счёт!$C$2,ROW([1]!Таблица4[Ширина])-1),Счёт!$B282)),"")</f>
        <v/>
      </c>
      <c r="F282" t="str">
        <f t="array" ref="F282">IFERROR(INDEX([1]!Таблица4[Высота],SMALL(IF([1]!Таблица4[Заявка]=Счёт!$C$2,ROW([1]!Таблица4[Высота])-1),Счёт!$B282)),"")</f>
        <v/>
      </c>
      <c r="G282" t="str" cm="1">
        <f t="array" ref="G282">IFERROR(INDEX([1]!Таблица4[Кол.во.],SMALL(IF([1]!Таблица4[Заявка]=Счёт!$C$2,ROW([1]!Таблица4[Высота])-1),Счёт!$B282)),"")</f>
        <v/>
      </c>
      <c r="H282" t="str" cm="1">
        <f t="array" ref="H282">IFERROR((INDEX([1]!Таблица4[Площадь],SMALL(IF([1]!Таблица4[Заявка]=Счёт!$C$2,ROW([1]!Таблица4[Высота])-1),Счёт!$B282))*G282),"")</f>
        <v/>
      </c>
      <c r="I282" t="str" cm="1">
        <f t="array" ref="I282">IFERROR(INDEX([1]!Таблица4[Цена],SMALL(IF([1]!Таблица4[Заявка]=Счёт!$C$2,ROW([1]!Таблица4[Высота])-1),Счёт!$B282)),"")</f>
        <v/>
      </c>
      <c r="J282" t="str" cm="1">
        <f t="array" ref="J282">IFERROR(INDEX([1]!Таблица4[[Сумма ]],SMALL(IF([1]!Таблица4[Заявка]=Счёт!$C$2,ROW([1]!Таблица4[Высота])-1),Счёт!$B282)),"")</f>
        <v/>
      </c>
    </row>
    <row r="283" spans="1:10" x14ac:dyDescent="0.25">
      <c r="A283" s="6">
        <v>276</v>
      </c>
      <c r="B283" s="11" t="str">
        <f t="shared" si="4"/>
        <v/>
      </c>
      <c r="C283" t="str" cm="1">
        <f t="array" ref="C283">IFERROR("Стеклопакет -  "&amp; INDEX([1]!Таблица4[Формула],SMALL(IF([1]!Таблица4[Заявка]=Счёт!$C$2,ROW([1]!Таблица4[Ширина])-1),Счёт!$B283)),"")</f>
        <v/>
      </c>
      <c r="E283" t="str" cm="1">
        <f t="array" ref="E283">IFERROR(INDEX([1]!Таблица4[Ширина],SMALL(IF([1]!Таблица4[Заявка]=Счёт!$C$2,ROW([1]!Таблица4[Ширина])-1),Счёт!$B283)),"")</f>
        <v/>
      </c>
      <c r="F283" t="str">
        <f t="array" ref="F283">IFERROR(INDEX([1]!Таблица4[Высота],SMALL(IF([1]!Таблица4[Заявка]=Счёт!$C$2,ROW([1]!Таблица4[Высота])-1),Счёт!$B283)),"")</f>
        <v/>
      </c>
      <c r="G283" t="str" cm="1">
        <f t="array" ref="G283">IFERROR(INDEX([1]!Таблица4[Кол.во.],SMALL(IF([1]!Таблица4[Заявка]=Счёт!$C$2,ROW([1]!Таблица4[Высота])-1),Счёт!$B283)),"")</f>
        <v/>
      </c>
      <c r="H283" t="str" cm="1">
        <f t="array" ref="H283">IFERROR((INDEX([1]!Таблица4[Площадь],SMALL(IF([1]!Таблица4[Заявка]=Счёт!$C$2,ROW([1]!Таблица4[Высота])-1),Счёт!$B283))*G283),"")</f>
        <v/>
      </c>
      <c r="I283" t="str" cm="1">
        <f t="array" ref="I283">IFERROR(INDEX([1]!Таблица4[Цена],SMALL(IF([1]!Таблица4[Заявка]=Счёт!$C$2,ROW([1]!Таблица4[Высота])-1),Счёт!$B283)),"")</f>
        <v/>
      </c>
      <c r="J283" t="str" cm="1">
        <f t="array" ref="J283">IFERROR(INDEX([1]!Таблица4[[Сумма ]],SMALL(IF([1]!Таблица4[Заявка]=Счёт!$C$2,ROW([1]!Таблица4[Высота])-1),Счёт!$B283)),"")</f>
        <v/>
      </c>
    </row>
    <row r="284" spans="1:10" x14ac:dyDescent="0.25">
      <c r="A284" s="10">
        <v>277</v>
      </c>
      <c r="B284" s="11" t="str">
        <f t="shared" si="4"/>
        <v/>
      </c>
      <c r="C284" t="str" cm="1">
        <f t="array" ref="C284">IFERROR("Стеклопакет -  "&amp; INDEX([1]!Таблица4[Формула],SMALL(IF([1]!Таблица4[Заявка]=Счёт!$C$2,ROW([1]!Таблица4[Ширина])-1),Счёт!$B284)),"")</f>
        <v/>
      </c>
      <c r="E284" t="str" cm="1">
        <f t="array" ref="E284">IFERROR(INDEX([1]!Таблица4[Ширина],SMALL(IF([1]!Таблица4[Заявка]=Счёт!$C$2,ROW([1]!Таблица4[Ширина])-1),Счёт!$B284)),"")</f>
        <v/>
      </c>
      <c r="F284" t="str">
        <f t="array" ref="F284">IFERROR(INDEX([1]!Таблица4[Высота],SMALL(IF([1]!Таблица4[Заявка]=Счёт!$C$2,ROW([1]!Таблица4[Высота])-1),Счёт!$B284)),"")</f>
        <v/>
      </c>
      <c r="G284" t="str" cm="1">
        <f t="array" ref="G284">IFERROR(INDEX([1]!Таблица4[Кол.во.],SMALL(IF([1]!Таблица4[Заявка]=Счёт!$C$2,ROW([1]!Таблица4[Высота])-1),Счёт!$B284)),"")</f>
        <v/>
      </c>
      <c r="H284" t="str" cm="1">
        <f t="array" ref="H284">IFERROR((INDEX([1]!Таблица4[Площадь],SMALL(IF([1]!Таблица4[Заявка]=Счёт!$C$2,ROW([1]!Таблица4[Высота])-1),Счёт!$B284))*G284),"")</f>
        <v/>
      </c>
      <c r="I284" t="str" cm="1">
        <f t="array" ref="I284">IFERROR(INDEX([1]!Таблица4[Цена],SMALL(IF([1]!Таблица4[Заявка]=Счёт!$C$2,ROW([1]!Таблица4[Высота])-1),Счёт!$B284)),"")</f>
        <v/>
      </c>
      <c r="J284" t="str" cm="1">
        <f t="array" ref="J284">IFERROR(INDEX([1]!Таблица4[[Сумма ]],SMALL(IF([1]!Таблица4[Заявка]=Счёт!$C$2,ROW([1]!Таблица4[Высота])-1),Счёт!$B284)),"")</f>
        <v/>
      </c>
    </row>
    <row r="285" spans="1:10" x14ac:dyDescent="0.25">
      <c r="A285" s="10">
        <v>278</v>
      </c>
      <c r="B285" s="11" t="str">
        <f t="shared" si="4"/>
        <v/>
      </c>
      <c r="C285" t="str" cm="1">
        <f t="array" ref="C285">IFERROR("Стеклопакет -  "&amp; INDEX([1]!Таблица4[Формула],SMALL(IF([1]!Таблица4[Заявка]=Счёт!$C$2,ROW([1]!Таблица4[Ширина])-1),Счёт!$B285)),"")</f>
        <v/>
      </c>
      <c r="E285" t="str" cm="1">
        <f t="array" ref="E285">IFERROR(INDEX([1]!Таблица4[Ширина],SMALL(IF([1]!Таблица4[Заявка]=Счёт!$C$2,ROW([1]!Таблица4[Ширина])-1),Счёт!$B285)),"")</f>
        <v/>
      </c>
      <c r="F285" t="str">
        <f t="array" ref="F285">IFERROR(INDEX([1]!Таблица4[Высота],SMALL(IF([1]!Таблица4[Заявка]=Счёт!$C$2,ROW([1]!Таблица4[Высота])-1),Счёт!$B285)),"")</f>
        <v/>
      </c>
      <c r="G285" t="str" cm="1">
        <f t="array" ref="G285">IFERROR(INDEX([1]!Таблица4[Кол.во.],SMALL(IF([1]!Таблица4[Заявка]=Счёт!$C$2,ROW([1]!Таблица4[Высота])-1),Счёт!$B285)),"")</f>
        <v/>
      </c>
      <c r="H285" t="str" cm="1">
        <f t="array" ref="H285">IFERROR((INDEX([1]!Таблица4[Площадь],SMALL(IF([1]!Таблица4[Заявка]=Счёт!$C$2,ROW([1]!Таблица4[Высота])-1),Счёт!$B285))*G285),"")</f>
        <v/>
      </c>
      <c r="I285" t="str" cm="1">
        <f t="array" ref="I285">IFERROR(INDEX([1]!Таблица4[Цена],SMALL(IF([1]!Таблица4[Заявка]=Счёт!$C$2,ROW([1]!Таблица4[Высота])-1),Счёт!$B285)),"")</f>
        <v/>
      </c>
      <c r="J285" t="str" cm="1">
        <f t="array" ref="J285">IFERROR(INDEX([1]!Таблица4[[Сумма ]],SMALL(IF([1]!Таблица4[Заявка]=Счёт!$C$2,ROW([1]!Таблица4[Высота])-1),Счёт!$B285)),"")</f>
        <v/>
      </c>
    </row>
    <row r="286" spans="1:10" x14ac:dyDescent="0.25">
      <c r="A286" s="10">
        <v>279</v>
      </c>
      <c r="B286" s="11" t="str">
        <f t="shared" si="4"/>
        <v/>
      </c>
      <c r="C286" t="str" cm="1">
        <f t="array" ref="C286">IFERROR("Стеклопакет -  "&amp; INDEX([1]!Таблица4[Формула],SMALL(IF([1]!Таблица4[Заявка]=Счёт!$C$2,ROW([1]!Таблица4[Ширина])-1),Счёт!$B286)),"")</f>
        <v/>
      </c>
      <c r="E286" t="str" cm="1">
        <f t="array" ref="E286">IFERROR(INDEX([1]!Таблица4[Ширина],SMALL(IF([1]!Таблица4[Заявка]=Счёт!$C$2,ROW([1]!Таблица4[Ширина])-1),Счёт!$B286)),"")</f>
        <v/>
      </c>
      <c r="F286" t="str">
        <f t="array" ref="F286">IFERROR(INDEX([1]!Таблица4[Высота],SMALL(IF([1]!Таблица4[Заявка]=Счёт!$C$2,ROW([1]!Таблица4[Высота])-1),Счёт!$B286)),"")</f>
        <v/>
      </c>
      <c r="G286" t="str" cm="1">
        <f t="array" ref="G286">IFERROR(INDEX([1]!Таблица4[Кол.во.],SMALL(IF([1]!Таблица4[Заявка]=Счёт!$C$2,ROW([1]!Таблица4[Высота])-1),Счёт!$B286)),"")</f>
        <v/>
      </c>
      <c r="H286" t="str" cm="1">
        <f t="array" ref="H286">IFERROR((INDEX([1]!Таблица4[Площадь],SMALL(IF([1]!Таблица4[Заявка]=Счёт!$C$2,ROW([1]!Таблица4[Высота])-1),Счёт!$B286))*G286),"")</f>
        <v/>
      </c>
      <c r="I286" t="str" cm="1">
        <f t="array" ref="I286">IFERROR(INDEX([1]!Таблица4[Цена],SMALL(IF([1]!Таблица4[Заявка]=Счёт!$C$2,ROW([1]!Таблица4[Высота])-1),Счёт!$B286)),"")</f>
        <v/>
      </c>
      <c r="J286" t="str" cm="1">
        <f t="array" ref="J286">IFERROR(INDEX([1]!Таблица4[[Сумма ]],SMALL(IF([1]!Таблица4[Заявка]=Счёт!$C$2,ROW([1]!Таблица4[Высота])-1),Счёт!$B286)),"")</f>
        <v/>
      </c>
    </row>
    <row r="287" spans="1:10" x14ac:dyDescent="0.25">
      <c r="A287" s="10">
        <v>280</v>
      </c>
      <c r="B287" s="11" t="str">
        <f t="shared" si="4"/>
        <v/>
      </c>
      <c r="C287" t="str" cm="1">
        <f t="array" ref="C287">IFERROR("Стеклопакет -  "&amp; INDEX([1]!Таблица4[Формула],SMALL(IF([1]!Таблица4[Заявка]=Счёт!$C$2,ROW([1]!Таблица4[Ширина])-1),Счёт!$B287)),"")</f>
        <v/>
      </c>
      <c r="E287" t="str" cm="1">
        <f t="array" ref="E287">IFERROR(INDEX([1]!Таблица4[Ширина],SMALL(IF([1]!Таблица4[Заявка]=Счёт!$C$2,ROW([1]!Таблица4[Ширина])-1),Счёт!$B287)),"")</f>
        <v/>
      </c>
      <c r="F287" t="str">
        <f t="array" ref="F287">IFERROR(INDEX([1]!Таблица4[Высота],SMALL(IF([1]!Таблица4[Заявка]=Счёт!$C$2,ROW([1]!Таблица4[Высота])-1),Счёт!$B287)),"")</f>
        <v/>
      </c>
      <c r="G287" t="str" cm="1">
        <f t="array" ref="G287">IFERROR(INDEX([1]!Таблица4[Кол.во.],SMALL(IF([1]!Таблица4[Заявка]=Счёт!$C$2,ROW([1]!Таблица4[Высота])-1),Счёт!$B287)),"")</f>
        <v/>
      </c>
      <c r="H287" t="str" cm="1">
        <f t="array" ref="H287">IFERROR((INDEX([1]!Таблица4[Площадь],SMALL(IF([1]!Таблица4[Заявка]=Счёт!$C$2,ROW([1]!Таблица4[Высота])-1),Счёт!$B287))*G287),"")</f>
        <v/>
      </c>
      <c r="I287" t="str" cm="1">
        <f t="array" ref="I287">IFERROR(INDEX([1]!Таблица4[Цена],SMALL(IF([1]!Таблица4[Заявка]=Счёт!$C$2,ROW([1]!Таблица4[Высота])-1),Счёт!$B287)),"")</f>
        <v/>
      </c>
      <c r="J287" t="str" cm="1">
        <f t="array" ref="J287">IFERROR(INDEX([1]!Таблица4[[Сумма ]],SMALL(IF([1]!Таблица4[Заявка]=Счёт!$C$2,ROW([1]!Таблица4[Высота])-1),Счёт!$B287)),"")</f>
        <v/>
      </c>
    </row>
    <row r="288" spans="1:10" x14ac:dyDescent="0.25">
      <c r="A288" s="10">
        <v>281</v>
      </c>
      <c r="B288" s="11" t="str">
        <f t="shared" si="4"/>
        <v/>
      </c>
      <c r="C288" t="str" cm="1">
        <f t="array" ref="C288">IFERROR("Стеклопакет -  "&amp; INDEX([1]!Таблица4[Формула],SMALL(IF([1]!Таблица4[Заявка]=Счёт!$C$2,ROW([1]!Таблица4[Ширина])-1),Счёт!$B288)),"")</f>
        <v/>
      </c>
      <c r="E288" t="str" cm="1">
        <f t="array" ref="E288">IFERROR(INDEX([1]!Таблица4[Ширина],SMALL(IF([1]!Таблица4[Заявка]=Счёт!$C$2,ROW([1]!Таблица4[Ширина])-1),Счёт!$B288)),"")</f>
        <v/>
      </c>
      <c r="F288" t="str">
        <f t="array" ref="F288">IFERROR(INDEX([1]!Таблица4[Высота],SMALL(IF([1]!Таблица4[Заявка]=Счёт!$C$2,ROW([1]!Таблица4[Высота])-1),Счёт!$B288)),"")</f>
        <v/>
      </c>
      <c r="G288" t="str" cm="1">
        <f t="array" ref="G288">IFERROR(INDEX([1]!Таблица4[Кол.во.],SMALL(IF([1]!Таблица4[Заявка]=Счёт!$C$2,ROW([1]!Таблица4[Высота])-1),Счёт!$B288)),"")</f>
        <v/>
      </c>
      <c r="H288" t="str" cm="1">
        <f t="array" ref="H288">IFERROR((INDEX([1]!Таблица4[Площадь],SMALL(IF([1]!Таблица4[Заявка]=Счёт!$C$2,ROW([1]!Таблица4[Высота])-1),Счёт!$B288))*G288),"")</f>
        <v/>
      </c>
      <c r="I288" t="str" cm="1">
        <f t="array" ref="I288">IFERROR(INDEX([1]!Таблица4[Цена],SMALL(IF([1]!Таблица4[Заявка]=Счёт!$C$2,ROW([1]!Таблица4[Высота])-1),Счёт!$B288)),"")</f>
        <v/>
      </c>
      <c r="J288" t="str" cm="1">
        <f t="array" ref="J288">IFERROR(INDEX([1]!Таблица4[[Сумма ]],SMALL(IF([1]!Таблица4[Заявка]=Счёт!$C$2,ROW([1]!Таблица4[Высота])-1),Счёт!$B288)),"")</f>
        <v/>
      </c>
    </row>
    <row r="289" spans="1:10" x14ac:dyDescent="0.25">
      <c r="A289" s="10">
        <v>282</v>
      </c>
      <c r="B289" s="11" t="str">
        <f t="shared" si="4"/>
        <v/>
      </c>
      <c r="C289" t="str" cm="1">
        <f t="array" ref="C289">IFERROR("Стеклопакет -  "&amp; INDEX([1]!Таблица4[Формула],SMALL(IF([1]!Таблица4[Заявка]=Счёт!$C$2,ROW([1]!Таблица4[Ширина])-1),Счёт!$B289)),"")</f>
        <v/>
      </c>
      <c r="E289" t="str" cm="1">
        <f t="array" ref="E289">IFERROR(INDEX([1]!Таблица4[Ширина],SMALL(IF([1]!Таблица4[Заявка]=Счёт!$C$2,ROW([1]!Таблица4[Ширина])-1),Счёт!$B289)),"")</f>
        <v/>
      </c>
      <c r="F289" t="str">
        <f t="array" ref="F289">IFERROR(INDEX([1]!Таблица4[Высота],SMALL(IF([1]!Таблица4[Заявка]=Счёт!$C$2,ROW([1]!Таблица4[Высота])-1),Счёт!$B289)),"")</f>
        <v/>
      </c>
      <c r="G289" t="str" cm="1">
        <f t="array" ref="G289">IFERROR(INDEX([1]!Таблица4[Кол.во.],SMALL(IF([1]!Таблица4[Заявка]=Счёт!$C$2,ROW([1]!Таблица4[Высота])-1),Счёт!$B289)),"")</f>
        <v/>
      </c>
      <c r="H289" t="str" cm="1">
        <f t="array" ref="H289">IFERROR((INDEX([1]!Таблица4[Площадь],SMALL(IF([1]!Таблица4[Заявка]=Счёт!$C$2,ROW([1]!Таблица4[Высота])-1),Счёт!$B289))*G289),"")</f>
        <v/>
      </c>
      <c r="I289" t="str" cm="1">
        <f t="array" ref="I289">IFERROR(INDEX([1]!Таблица4[Цена],SMALL(IF([1]!Таблица4[Заявка]=Счёт!$C$2,ROW([1]!Таблица4[Высота])-1),Счёт!$B289)),"")</f>
        <v/>
      </c>
      <c r="J289" t="str" cm="1">
        <f t="array" ref="J289">IFERROR(INDEX([1]!Таблица4[[Сумма ]],SMALL(IF([1]!Таблица4[Заявка]=Счёт!$C$2,ROW([1]!Таблица4[Высота])-1),Счёт!$B289)),"")</f>
        <v/>
      </c>
    </row>
    <row r="290" spans="1:10" x14ac:dyDescent="0.25">
      <c r="A290" s="10">
        <v>283</v>
      </c>
      <c r="B290" s="11" t="str">
        <f t="shared" si="4"/>
        <v/>
      </c>
      <c r="C290" t="str" cm="1">
        <f t="array" ref="C290">IFERROR("Стеклопакет -  "&amp; INDEX([1]!Таблица4[Формула],SMALL(IF([1]!Таблица4[Заявка]=Счёт!$C$2,ROW([1]!Таблица4[Ширина])-1),Счёт!$B290)),"")</f>
        <v/>
      </c>
      <c r="E290" t="str" cm="1">
        <f t="array" ref="E290">IFERROR(INDEX([1]!Таблица4[Ширина],SMALL(IF([1]!Таблица4[Заявка]=Счёт!$C$2,ROW([1]!Таблица4[Ширина])-1),Счёт!$B290)),"")</f>
        <v/>
      </c>
      <c r="F290" t="str">
        <f t="array" ref="F290">IFERROR(INDEX([1]!Таблица4[Высота],SMALL(IF([1]!Таблица4[Заявка]=Счёт!$C$2,ROW([1]!Таблица4[Высота])-1),Счёт!$B290)),"")</f>
        <v/>
      </c>
      <c r="G290" t="str" cm="1">
        <f t="array" ref="G290">IFERROR(INDEX([1]!Таблица4[Кол.во.],SMALL(IF([1]!Таблица4[Заявка]=Счёт!$C$2,ROW([1]!Таблица4[Высота])-1),Счёт!$B290)),"")</f>
        <v/>
      </c>
      <c r="H290" t="str" cm="1">
        <f t="array" ref="H290">IFERROR((INDEX([1]!Таблица4[Площадь],SMALL(IF([1]!Таблица4[Заявка]=Счёт!$C$2,ROW([1]!Таблица4[Высота])-1),Счёт!$B290))*G290),"")</f>
        <v/>
      </c>
      <c r="I290" t="str" cm="1">
        <f t="array" ref="I290">IFERROR(INDEX([1]!Таблица4[Цена],SMALL(IF([1]!Таблица4[Заявка]=Счёт!$C$2,ROW([1]!Таблица4[Высота])-1),Счёт!$B290)),"")</f>
        <v/>
      </c>
      <c r="J290" t="str" cm="1">
        <f t="array" ref="J290">IFERROR(INDEX([1]!Таблица4[[Сумма ]],SMALL(IF([1]!Таблица4[Заявка]=Счёт!$C$2,ROW([1]!Таблица4[Высота])-1),Счёт!$B290)),"")</f>
        <v/>
      </c>
    </row>
    <row r="291" spans="1:10" x14ac:dyDescent="0.25">
      <c r="A291" s="10">
        <v>284</v>
      </c>
      <c r="B291" s="11" t="str">
        <f t="shared" si="4"/>
        <v/>
      </c>
      <c r="C291" t="str" cm="1">
        <f t="array" ref="C291">IFERROR("Стеклопакет -  "&amp; INDEX([1]!Таблица4[Формула],SMALL(IF([1]!Таблица4[Заявка]=Счёт!$C$2,ROW([1]!Таблица4[Ширина])-1),Счёт!$B291)),"")</f>
        <v/>
      </c>
      <c r="E291" t="str" cm="1">
        <f t="array" ref="E291">IFERROR(INDEX([1]!Таблица4[Ширина],SMALL(IF([1]!Таблица4[Заявка]=Счёт!$C$2,ROW([1]!Таблица4[Ширина])-1),Счёт!$B291)),"")</f>
        <v/>
      </c>
      <c r="F291" t="str">
        <f t="array" ref="F291">IFERROR(INDEX([1]!Таблица4[Высота],SMALL(IF([1]!Таблица4[Заявка]=Счёт!$C$2,ROW([1]!Таблица4[Высота])-1),Счёт!$B291)),"")</f>
        <v/>
      </c>
      <c r="G291" t="str" cm="1">
        <f t="array" ref="G291">IFERROR(INDEX([1]!Таблица4[Кол.во.],SMALL(IF([1]!Таблица4[Заявка]=Счёт!$C$2,ROW([1]!Таблица4[Высота])-1),Счёт!$B291)),"")</f>
        <v/>
      </c>
      <c r="H291" t="str" cm="1">
        <f t="array" ref="H291">IFERROR((INDEX([1]!Таблица4[Площадь],SMALL(IF([1]!Таблица4[Заявка]=Счёт!$C$2,ROW([1]!Таблица4[Высота])-1),Счёт!$B291))*G291),"")</f>
        <v/>
      </c>
      <c r="I291" t="str" cm="1">
        <f t="array" ref="I291">IFERROR(INDEX([1]!Таблица4[Цена],SMALL(IF([1]!Таблица4[Заявка]=Счёт!$C$2,ROW([1]!Таблица4[Высота])-1),Счёт!$B291)),"")</f>
        <v/>
      </c>
      <c r="J291" t="str" cm="1">
        <f t="array" ref="J291">IFERROR(INDEX([1]!Таблица4[[Сумма ]],SMALL(IF([1]!Таблица4[Заявка]=Счёт!$C$2,ROW([1]!Таблица4[Высота])-1),Счёт!$B291)),"")</f>
        <v/>
      </c>
    </row>
    <row r="292" spans="1:10" x14ac:dyDescent="0.25">
      <c r="A292" s="10">
        <v>285</v>
      </c>
      <c r="B292" s="11" t="str">
        <f t="shared" si="4"/>
        <v/>
      </c>
      <c r="C292" t="str" cm="1">
        <f t="array" ref="C292">IFERROR("Стеклопакет -  "&amp; INDEX([1]!Таблица4[Формула],SMALL(IF([1]!Таблица4[Заявка]=Счёт!$C$2,ROW([1]!Таблица4[Ширина])-1),Счёт!$B292)),"")</f>
        <v/>
      </c>
      <c r="E292" t="str" cm="1">
        <f t="array" ref="E292">IFERROR(INDEX([1]!Таблица4[Ширина],SMALL(IF([1]!Таблица4[Заявка]=Счёт!$C$2,ROW([1]!Таблица4[Ширина])-1),Счёт!$B292)),"")</f>
        <v/>
      </c>
      <c r="F292" t="str">
        <f t="array" ref="F292">IFERROR(INDEX([1]!Таблица4[Высота],SMALL(IF([1]!Таблица4[Заявка]=Счёт!$C$2,ROW([1]!Таблица4[Высота])-1),Счёт!$B292)),"")</f>
        <v/>
      </c>
      <c r="G292" t="str" cm="1">
        <f t="array" ref="G292">IFERROR(INDEX([1]!Таблица4[Кол.во.],SMALL(IF([1]!Таблица4[Заявка]=Счёт!$C$2,ROW([1]!Таблица4[Высота])-1),Счёт!$B292)),"")</f>
        <v/>
      </c>
      <c r="H292" t="str" cm="1">
        <f t="array" ref="H292">IFERROR((INDEX([1]!Таблица4[Площадь],SMALL(IF([1]!Таблица4[Заявка]=Счёт!$C$2,ROW([1]!Таблица4[Высота])-1),Счёт!$B292))*G292),"")</f>
        <v/>
      </c>
      <c r="I292" t="str" cm="1">
        <f t="array" ref="I292">IFERROR(INDEX([1]!Таблица4[Цена],SMALL(IF([1]!Таблица4[Заявка]=Счёт!$C$2,ROW([1]!Таблица4[Высота])-1),Счёт!$B292)),"")</f>
        <v/>
      </c>
      <c r="J292" t="str" cm="1">
        <f t="array" ref="J292">IFERROR(INDEX([1]!Таблица4[[Сумма ]],SMALL(IF([1]!Таблица4[Заявка]=Счёт!$C$2,ROW([1]!Таблица4[Высота])-1),Счёт!$B292)),"")</f>
        <v/>
      </c>
    </row>
    <row r="293" spans="1:10" x14ac:dyDescent="0.25">
      <c r="A293" s="10">
        <v>286</v>
      </c>
      <c r="B293" s="11" t="str">
        <f t="shared" si="4"/>
        <v/>
      </c>
      <c r="C293" t="str" cm="1">
        <f t="array" ref="C293">IFERROR("Стеклопакет -  "&amp; INDEX([1]!Таблица4[Формула],SMALL(IF([1]!Таблица4[Заявка]=Счёт!$C$2,ROW([1]!Таблица4[Ширина])-1),Счёт!$B293)),"")</f>
        <v/>
      </c>
      <c r="E293" t="str" cm="1">
        <f t="array" ref="E293">IFERROR(INDEX([1]!Таблица4[Ширина],SMALL(IF([1]!Таблица4[Заявка]=Счёт!$C$2,ROW([1]!Таблица4[Ширина])-1),Счёт!$B293)),"")</f>
        <v/>
      </c>
      <c r="F293" t="str">
        <f t="array" ref="F293">IFERROR(INDEX([1]!Таблица4[Высота],SMALL(IF([1]!Таблица4[Заявка]=Счёт!$C$2,ROW([1]!Таблица4[Высота])-1),Счёт!$B293)),"")</f>
        <v/>
      </c>
      <c r="G293" t="str" cm="1">
        <f t="array" ref="G293">IFERROR(INDEX([1]!Таблица4[Кол.во.],SMALL(IF([1]!Таблица4[Заявка]=Счёт!$C$2,ROW([1]!Таблица4[Высота])-1),Счёт!$B293)),"")</f>
        <v/>
      </c>
      <c r="H293" t="str" cm="1">
        <f t="array" ref="H293">IFERROR((INDEX([1]!Таблица4[Площадь],SMALL(IF([1]!Таблица4[Заявка]=Счёт!$C$2,ROW([1]!Таблица4[Высота])-1),Счёт!$B293))*G293),"")</f>
        <v/>
      </c>
      <c r="I293" t="str" cm="1">
        <f t="array" ref="I293">IFERROR(INDEX([1]!Таблица4[Цена],SMALL(IF([1]!Таблица4[Заявка]=Счёт!$C$2,ROW([1]!Таблица4[Высота])-1),Счёт!$B293)),"")</f>
        <v/>
      </c>
      <c r="J293" t="str" cm="1">
        <f t="array" ref="J293">IFERROR(INDEX([1]!Таблица4[[Сумма ]],SMALL(IF([1]!Таблица4[Заявка]=Счёт!$C$2,ROW([1]!Таблица4[Высота])-1),Счёт!$B293)),"")</f>
        <v/>
      </c>
    </row>
    <row r="294" spans="1:10" x14ac:dyDescent="0.25">
      <c r="A294" s="10">
        <v>287</v>
      </c>
      <c r="B294" s="11" t="str">
        <f t="shared" si="4"/>
        <v/>
      </c>
      <c r="C294" t="str" cm="1">
        <f t="array" ref="C294">IFERROR("Стеклопакет -  "&amp; INDEX([1]!Таблица4[Формула],SMALL(IF([1]!Таблица4[Заявка]=Счёт!$C$2,ROW([1]!Таблица4[Ширина])-1),Счёт!$B294)),"")</f>
        <v/>
      </c>
      <c r="E294" t="str" cm="1">
        <f t="array" ref="E294">IFERROR(INDEX([1]!Таблица4[Ширина],SMALL(IF([1]!Таблица4[Заявка]=Счёт!$C$2,ROW([1]!Таблица4[Ширина])-1),Счёт!$B294)),"")</f>
        <v/>
      </c>
      <c r="F294" t="str">
        <f t="array" ref="F294">IFERROR(INDEX([1]!Таблица4[Высота],SMALL(IF([1]!Таблица4[Заявка]=Счёт!$C$2,ROW([1]!Таблица4[Высота])-1),Счёт!$B294)),"")</f>
        <v/>
      </c>
      <c r="G294" t="str" cm="1">
        <f t="array" ref="G294">IFERROR(INDEX([1]!Таблица4[Кол.во.],SMALL(IF([1]!Таблица4[Заявка]=Счёт!$C$2,ROW([1]!Таблица4[Высота])-1),Счёт!$B294)),"")</f>
        <v/>
      </c>
      <c r="H294" t="str" cm="1">
        <f t="array" ref="H294">IFERROR((INDEX([1]!Таблица4[Площадь],SMALL(IF([1]!Таблица4[Заявка]=Счёт!$C$2,ROW([1]!Таблица4[Высота])-1),Счёт!$B294))*G294),"")</f>
        <v/>
      </c>
      <c r="I294" t="str" cm="1">
        <f t="array" ref="I294">IFERROR(INDEX([1]!Таблица4[Цена],SMALL(IF([1]!Таблица4[Заявка]=Счёт!$C$2,ROW([1]!Таблица4[Высота])-1),Счёт!$B294)),"")</f>
        <v/>
      </c>
      <c r="J294" t="str" cm="1">
        <f t="array" ref="J294">IFERROR(INDEX([1]!Таблица4[[Сумма ]],SMALL(IF([1]!Таблица4[Заявка]=Счёт!$C$2,ROW([1]!Таблица4[Высота])-1),Счёт!$B294)),"")</f>
        <v/>
      </c>
    </row>
    <row r="295" spans="1:10" x14ac:dyDescent="0.25">
      <c r="A295" s="10">
        <v>288</v>
      </c>
      <c r="B295" s="11" t="str">
        <f t="shared" si="4"/>
        <v/>
      </c>
      <c r="C295" t="str" cm="1">
        <f t="array" ref="C295">IFERROR("Стеклопакет -  "&amp; INDEX([1]!Таблица4[Формула],SMALL(IF([1]!Таблица4[Заявка]=Счёт!$C$2,ROW([1]!Таблица4[Ширина])-1),Счёт!$B295)),"")</f>
        <v/>
      </c>
      <c r="E295" t="str" cm="1">
        <f t="array" ref="E295">IFERROR(INDEX([1]!Таблица4[Ширина],SMALL(IF([1]!Таблица4[Заявка]=Счёт!$C$2,ROW([1]!Таблица4[Ширина])-1),Счёт!$B295)),"")</f>
        <v/>
      </c>
      <c r="F295" t="str">
        <f t="array" ref="F295">IFERROR(INDEX([1]!Таблица4[Высота],SMALL(IF([1]!Таблица4[Заявка]=Счёт!$C$2,ROW([1]!Таблица4[Высота])-1),Счёт!$B295)),"")</f>
        <v/>
      </c>
      <c r="G295" t="str" cm="1">
        <f t="array" ref="G295">IFERROR(INDEX([1]!Таблица4[Кол.во.],SMALL(IF([1]!Таблица4[Заявка]=Счёт!$C$2,ROW([1]!Таблица4[Высота])-1),Счёт!$B295)),"")</f>
        <v/>
      </c>
      <c r="H295" t="str" cm="1">
        <f t="array" ref="H295">IFERROR((INDEX([1]!Таблица4[Площадь],SMALL(IF([1]!Таблица4[Заявка]=Счёт!$C$2,ROW([1]!Таблица4[Высота])-1),Счёт!$B295))*G295),"")</f>
        <v/>
      </c>
      <c r="I295" t="str" cm="1">
        <f t="array" ref="I295">IFERROR(INDEX([1]!Таблица4[Цена],SMALL(IF([1]!Таблица4[Заявка]=Счёт!$C$2,ROW([1]!Таблица4[Высота])-1),Счёт!$B295)),"")</f>
        <v/>
      </c>
      <c r="J295" t="str" cm="1">
        <f t="array" ref="J295">IFERROR(INDEX([1]!Таблица4[[Сумма ]],SMALL(IF([1]!Таблица4[Заявка]=Счёт!$C$2,ROW([1]!Таблица4[Высота])-1),Счёт!$B295)),"")</f>
        <v/>
      </c>
    </row>
    <row r="296" spans="1:10" x14ac:dyDescent="0.25">
      <c r="A296" s="10">
        <v>289</v>
      </c>
      <c r="B296" s="11" t="str">
        <f t="shared" si="4"/>
        <v/>
      </c>
      <c r="C296" t="str" cm="1">
        <f t="array" ref="C296">IFERROR("Стеклопакет -  "&amp; INDEX([1]!Таблица4[Формула],SMALL(IF([1]!Таблица4[Заявка]=Счёт!$C$2,ROW([1]!Таблица4[Ширина])-1),Счёт!$B296)),"")</f>
        <v/>
      </c>
      <c r="E296" t="str" cm="1">
        <f t="array" ref="E296">IFERROR(INDEX([1]!Таблица4[Ширина],SMALL(IF([1]!Таблица4[Заявка]=Счёт!$C$2,ROW([1]!Таблица4[Ширина])-1),Счёт!$B296)),"")</f>
        <v/>
      </c>
      <c r="F296" t="str">
        <f t="array" ref="F296">IFERROR(INDEX([1]!Таблица4[Высота],SMALL(IF([1]!Таблица4[Заявка]=Счёт!$C$2,ROW([1]!Таблица4[Высота])-1),Счёт!$B296)),"")</f>
        <v/>
      </c>
      <c r="G296" t="str" cm="1">
        <f t="array" ref="G296">IFERROR(INDEX([1]!Таблица4[Кол.во.],SMALL(IF([1]!Таблица4[Заявка]=Счёт!$C$2,ROW([1]!Таблица4[Высота])-1),Счёт!$B296)),"")</f>
        <v/>
      </c>
      <c r="H296" t="str" cm="1">
        <f t="array" ref="H296">IFERROR((INDEX([1]!Таблица4[Площадь],SMALL(IF([1]!Таблица4[Заявка]=Счёт!$C$2,ROW([1]!Таблица4[Высота])-1),Счёт!$B296))*G296),"")</f>
        <v/>
      </c>
      <c r="I296" t="str" cm="1">
        <f t="array" ref="I296">IFERROR(INDEX([1]!Таблица4[Цена],SMALL(IF([1]!Таблица4[Заявка]=Счёт!$C$2,ROW([1]!Таблица4[Высота])-1),Счёт!$B296)),"")</f>
        <v/>
      </c>
      <c r="J296" t="str" cm="1">
        <f t="array" ref="J296">IFERROR(INDEX([1]!Таблица4[[Сумма ]],SMALL(IF([1]!Таблица4[Заявка]=Счёт!$C$2,ROW([1]!Таблица4[Высота])-1),Счёт!$B296)),"")</f>
        <v/>
      </c>
    </row>
    <row r="297" spans="1:10" x14ac:dyDescent="0.25">
      <c r="A297" s="10">
        <v>290</v>
      </c>
      <c r="B297" s="11" t="str">
        <f t="shared" si="4"/>
        <v/>
      </c>
      <c r="C297" t="str" cm="1">
        <f t="array" ref="C297">IFERROR("Стеклопакет -  "&amp; INDEX([1]!Таблица4[Формула],SMALL(IF([1]!Таблица4[Заявка]=Счёт!$C$2,ROW([1]!Таблица4[Ширина])-1),Счёт!$B297)),"")</f>
        <v/>
      </c>
      <c r="E297" t="str" cm="1">
        <f t="array" ref="E297">IFERROR(INDEX([1]!Таблица4[Ширина],SMALL(IF([1]!Таблица4[Заявка]=Счёт!$C$2,ROW([1]!Таблица4[Ширина])-1),Счёт!$B297)),"")</f>
        <v/>
      </c>
      <c r="F297" t="str">
        <f t="array" ref="F297">IFERROR(INDEX([1]!Таблица4[Высота],SMALL(IF([1]!Таблица4[Заявка]=Счёт!$C$2,ROW([1]!Таблица4[Высота])-1),Счёт!$B297)),"")</f>
        <v/>
      </c>
      <c r="G297" t="str" cm="1">
        <f t="array" ref="G297">IFERROR(INDEX([1]!Таблица4[Кол.во.],SMALL(IF([1]!Таблица4[Заявка]=Счёт!$C$2,ROW([1]!Таблица4[Высота])-1),Счёт!$B297)),"")</f>
        <v/>
      </c>
      <c r="H297" t="str" cm="1">
        <f t="array" ref="H297">IFERROR((INDEX([1]!Таблица4[Площадь],SMALL(IF([1]!Таблица4[Заявка]=Счёт!$C$2,ROW([1]!Таблица4[Высота])-1),Счёт!$B297))*G297),"")</f>
        <v/>
      </c>
      <c r="I297" t="str" cm="1">
        <f t="array" ref="I297">IFERROR(INDEX([1]!Таблица4[Цена],SMALL(IF([1]!Таблица4[Заявка]=Счёт!$C$2,ROW([1]!Таблица4[Высота])-1),Счёт!$B297)),"")</f>
        <v/>
      </c>
      <c r="J297" t="str" cm="1">
        <f t="array" ref="J297">IFERROR(INDEX([1]!Таблица4[[Сумма ]],SMALL(IF([1]!Таблица4[Заявка]=Счёт!$C$2,ROW([1]!Таблица4[Высота])-1),Счёт!$B297)),"")</f>
        <v/>
      </c>
    </row>
    <row r="298" spans="1:10" x14ac:dyDescent="0.25">
      <c r="A298" s="10">
        <v>291</v>
      </c>
      <c r="B298" s="11" t="str">
        <f t="shared" si="4"/>
        <v/>
      </c>
      <c r="C298" t="str" cm="1">
        <f t="array" ref="C298">IFERROR("Стеклопакет -  "&amp; INDEX([1]!Таблица4[Формула],SMALL(IF([1]!Таблица4[Заявка]=Счёт!$C$2,ROW([1]!Таблица4[Ширина])-1),Счёт!$B298)),"")</f>
        <v/>
      </c>
      <c r="E298" t="str" cm="1">
        <f t="array" ref="E298">IFERROR(INDEX([1]!Таблица4[Ширина],SMALL(IF([1]!Таблица4[Заявка]=Счёт!$C$2,ROW([1]!Таблица4[Ширина])-1),Счёт!$B298)),"")</f>
        <v/>
      </c>
      <c r="F298" t="str">
        <f t="array" ref="F298">IFERROR(INDEX([1]!Таблица4[Высота],SMALL(IF([1]!Таблица4[Заявка]=Счёт!$C$2,ROW([1]!Таблица4[Высота])-1),Счёт!$B298)),"")</f>
        <v/>
      </c>
      <c r="G298" t="str" cm="1">
        <f t="array" ref="G298">IFERROR(INDEX([1]!Таблица4[Кол.во.],SMALL(IF([1]!Таблица4[Заявка]=Счёт!$C$2,ROW([1]!Таблица4[Высота])-1),Счёт!$B298)),"")</f>
        <v/>
      </c>
      <c r="H298" t="str" cm="1">
        <f t="array" ref="H298">IFERROR((INDEX([1]!Таблица4[Площадь],SMALL(IF([1]!Таблица4[Заявка]=Счёт!$C$2,ROW([1]!Таблица4[Высота])-1),Счёт!$B298))*G298),"")</f>
        <v/>
      </c>
      <c r="I298" t="str" cm="1">
        <f t="array" ref="I298">IFERROR(INDEX([1]!Таблица4[Цена],SMALL(IF([1]!Таблица4[Заявка]=Счёт!$C$2,ROW([1]!Таблица4[Высота])-1),Счёт!$B298)),"")</f>
        <v/>
      </c>
      <c r="J298" t="str" cm="1">
        <f t="array" ref="J298">IFERROR(INDEX([1]!Таблица4[[Сумма ]],SMALL(IF([1]!Таблица4[Заявка]=Счёт!$C$2,ROW([1]!Таблица4[Высота])-1),Счёт!$B298)),"")</f>
        <v/>
      </c>
    </row>
    <row r="299" spans="1:10" x14ac:dyDescent="0.25">
      <c r="A299" s="10">
        <v>292</v>
      </c>
      <c r="B299" s="11" t="str">
        <f t="shared" si="4"/>
        <v/>
      </c>
      <c r="C299" t="str" cm="1">
        <f t="array" ref="C299">IFERROR("Стеклопакет -  "&amp; INDEX([1]!Таблица4[Формула],SMALL(IF([1]!Таблица4[Заявка]=Счёт!$C$2,ROW([1]!Таблица4[Ширина])-1),Счёт!$B299)),"")</f>
        <v/>
      </c>
      <c r="E299" t="str" cm="1">
        <f t="array" ref="E299">IFERROR(INDEX([1]!Таблица4[Ширина],SMALL(IF([1]!Таблица4[Заявка]=Счёт!$C$2,ROW([1]!Таблица4[Ширина])-1),Счёт!$B299)),"")</f>
        <v/>
      </c>
      <c r="F299" t="str">
        <f t="array" ref="F299">IFERROR(INDEX([1]!Таблица4[Высота],SMALL(IF([1]!Таблица4[Заявка]=Счёт!$C$2,ROW([1]!Таблица4[Высота])-1),Счёт!$B299)),"")</f>
        <v/>
      </c>
      <c r="G299" t="str" cm="1">
        <f t="array" ref="G299">IFERROR(INDEX([1]!Таблица4[Кол.во.],SMALL(IF([1]!Таблица4[Заявка]=Счёт!$C$2,ROW([1]!Таблица4[Высота])-1),Счёт!$B299)),"")</f>
        <v/>
      </c>
      <c r="H299" t="str" cm="1">
        <f t="array" ref="H299">IFERROR((INDEX([1]!Таблица4[Площадь],SMALL(IF([1]!Таблица4[Заявка]=Счёт!$C$2,ROW([1]!Таблица4[Высота])-1),Счёт!$B299))*G299),"")</f>
        <v/>
      </c>
      <c r="I299" t="str" cm="1">
        <f t="array" ref="I299">IFERROR(INDEX([1]!Таблица4[Цена],SMALL(IF([1]!Таблица4[Заявка]=Счёт!$C$2,ROW([1]!Таблица4[Высота])-1),Счёт!$B299)),"")</f>
        <v/>
      </c>
      <c r="J299" t="str" cm="1">
        <f t="array" ref="J299">IFERROR(INDEX([1]!Таблица4[[Сумма ]],SMALL(IF([1]!Таблица4[Заявка]=Счёт!$C$2,ROW([1]!Таблица4[Высота])-1),Счёт!$B299)),"")</f>
        <v/>
      </c>
    </row>
    <row r="300" spans="1:10" x14ac:dyDescent="0.25">
      <c r="A300" s="10">
        <v>293</v>
      </c>
      <c r="B300" s="11" t="str">
        <f t="shared" si="4"/>
        <v/>
      </c>
      <c r="C300" t="str" cm="1">
        <f t="array" ref="C300">IFERROR("Стеклопакет -  "&amp; INDEX([1]!Таблица4[Формула],SMALL(IF([1]!Таблица4[Заявка]=Счёт!$C$2,ROW([1]!Таблица4[Ширина])-1),Счёт!$B300)),"")</f>
        <v/>
      </c>
      <c r="E300" t="str" cm="1">
        <f t="array" ref="E300">IFERROR(INDEX([1]!Таблица4[Ширина],SMALL(IF([1]!Таблица4[Заявка]=Счёт!$C$2,ROW([1]!Таблица4[Ширина])-1),Счёт!$B300)),"")</f>
        <v/>
      </c>
      <c r="F300" t="str">
        <f t="array" ref="F300">IFERROR(INDEX([1]!Таблица4[Высота],SMALL(IF([1]!Таблица4[Заявка]=Счёт!$C$2,ROW([1]!Таблица4[Высота])-1),Счёт!$B300)),"")</f>
        <v/>
      </c>
      <c r="G300" t="str" cm="1">
        <f t="array" ref="G300">IFERROR(INDEX([1]!Таблица4[Кол.во.],SMALL(IF([1]!Таблица4[Заявка]=Счёт!$C$2,ROW([1]!Таблица4[Высота])-1),Счёт!$B300)),"")</f>
        <v/>
      </c>
      <c r="H300" t="str" cm="1">
        <f t="array" ref="H300">IFERROR((INDEX([1]!Таблица4[Площадь],SMALL(IF([1]!Таблица4[Заявка]=Счёт!$C$2,ROW([1]!Таблица4[Высота])-1),Счёт!$B300))*G300),"")</f>
        <v/>
      </c>
      <c r="I300" t="str" cm="1">
        <f t="array" ref="I300">IFERROR(INDEX([1]!Таблица4[Цена],SMALL(IF([1]!Таблица4[Заявка]=Счёт!$C$2,ROW([1]!Таблица4[Высота])-1),Счёт!$B300)),"")</f>
        <v/>
      </c>
      <c r="J300" t="str" cm="1">
        <f t="array" ref="J300">IFERROR(INDEX([1]!Таблица4[[Сумма ]],SMALL(IF([1]!Таблица4[Заявка]=Счёт!$C$2,ROW([1]!Таблица4[Высота])-1),Счёт!$B300)),"")</f>
        <v/>
      </c>
    </row>
    <row r="301" spans="1:10" x14ac:dyDescent="0.25">
      <c r="A301" s="10">
        <v>294</v>
      </c>
      <c r="B301" s="11" t="str">
        <f t="shared" si="4"/>
        <v/>
      </c>
      <c r="C301" t="str" cm="1">
        <f t="array" ref="C301">IFERROR("Стеклопакет -  "&amp; INDEX([1]!Таблица4[Формула],SMALL(IF([1]!Таблица4[Заявка]=Счёт!$C$2,ROW([1]!Таблица4[Ширина])-1),Счёт!$B301)),"")</f>
        <v/>
      </c>
      <c r="E301" t="str" cm="1">
        <f t="array" ref="E301">IFERROR(INDEX([1]!Таблица4[Ширина],SMALL(IF([1]!Таблица4[Заявка]=Счёт!$C$2,ROW([1]!Таблица4[Ширина])-1),Счёт!$B301)),"")</f>
        <v/>
      </c>
      <c r="F301" t="str">
        <f t="array" ref="F301">IFERROR(INDEX([1]!Таблица4[Высота],SMALL(IF([1]!Таблица4[Заявка]=Счёт!$C$2,ROW([1]!Таблица4[Высота])-1),Счёт!$B301)),"")</f>
        <v/>
      </c>
      <c r="G301" t="str" cm="1">
        <f t="array" ref="G301">IFERROR(INDEX([1]!Таблица4[Кол.во.],SMALL(IF([1]!Таблица4[Заявка]=Счёт!$C$2,ROW([1]!Таблица4[Высота])-1),Счёт!$B301)),"")</f>
        <v/>
      </c>
      <c r="H301" t="str" cm="1">
        <f t="array" ref="H301">IFERROR((INDEX([1]!Таблица4[Площадь],SMALL(IF([1]!Таблица4[Заявка]=Счёт!$C$2,ROW([1]!Таблица4[Высота])-1),Счёт!$B301))*G301),"")</f>
        <v/>
      </c>
      <c r="I301" t="str" cm="1">
        <f t="array" ref="I301">IFERROR(INDEX([1]!Таблица4[Цена],SMALL(IF([1]!Таблица4[Заявка]=Счёт!$C$2,ROW([1]!Таблица4[Высота])-1),Счёт!$B301)),"")</f>
        <v/>
      </c>
      <c r="J301" t="str" cm="1">
        <f t="array" ref="J301">IFERROR(INDEX([1]!Таблица4[[Сумма ]],SMALL(IF([1]!Таблица4[Заявка]=Счёт!$C$2,ROW([1]!Таблица4[Высота])-1),Счёт!$B301)),"")</f>
        <v/>
      </c>
    </row>
    <row r="302" spans="1:10" x14ac:dyDescent="0.25">
      <c r="A302" s="10">
        <v>295</v>
      </c>
      <c r="B302" s="11" t="str">
        <f t="shared" si="4"/>
        <v/>
      </c>
      <c r="C302" t="str" cm="1">
        <f t="array" ref="C302">IFERROR("Стеклопакет -  "&amp; INDEX([1]!Таблица4[Формула],SMALL(IF([1]!Таблица4[Заявка]=Счёт!$C$2,ROW([1]!Таблица4[Ширина])-1),Счёт!$B302)),"")</f>
        <v/>
      </c>
      <c r="E302" t="str" cm="1">
        <f t="array" ref="E302">IFERROR(INDEX([1]!Таблица4[Ширина],SMALL(IF([1]!Таблица4[Заявка]=Счёт!$C$2,ROW([1]!Таблица4[Ширина])-1),Счёт!$B302)),"")</f>
        <v/>
      </c>
      <c r="F302" t="str">
        <f t="array" ref="F302">IFERROR(INDEX([1]!Таблица4[Высота],SMALL(IF([1]!Таблица4[Заявка]=Счёт!$C$2,ROW([1]!Таблица4[Высота])-1),Счёт!$B302)),"")</f>
        <v/>
      </c>
      <c r="G302" t="str" cm="1">
        <f t="array" ref="G302">IFERROR(INDEX([1]!Таблица4[Кол.во.],SMALL(IF([1]!Таблица4[Заявка]=Счёт!$C$2,ROW([1]!Таблица4[Высота])-1),Счёт!$B302)),"")</f>
        <v/>
      </c>
      <c r="H302" t="str" cm="1">
        <f t="array" ref="H302">IFERROR((INDEX([1]!Таблица4[Площадь],SMALL(IF([1]!Таблица4[Заявка]=Счёт!$C$2,ROW([1]!Таблица4[Высота])-1),Счёт!$B302))*G302),"")</f>
        <v/>
      </c>
      <c r="I302" t="str" cm="1">
        <f t="array" ref="I302">IFERROR(INDEX([1]!Таблица4[Цена],SMALL(IF([1]!Таблица4[Заявка]=Счёт!$C$2,ROW([1]!Таблица4[Высота])-1),Счёт!$B302)),"")</f>
        <v/>
      </c>
      <c r="J302" t="str" cm="1">
        <f t="array" ref="J302">IFERROR(INDEX([1]!Таблица4[[Сумма ]],SMALL(IF([1]!Таблица4[Заявка]=Счёт!$C$2,ROW([1]!Таблица4[Высота])-1),Счёт!$B302)),"")</f>
        <v/>
      </c>
    </row>
    <row r="303" spans="1:10" x14ac:dyDescent="0.25">
      <c r="A303" s="10">
        <v>296</v>
      </c>
      <c r="B303" s="11" t="str">
        <f t="shared" si="4"/>
        <v/>
      </c>
      <c r="C303" t="str" cm="1">
        <f t="array" ref="C303">IFERROR("Стеклопакет -  "&amp; INDEX([1]!Таблица4[Формула],SMALL(IF([1]!Таблица4[Заявка]=Счёт!$C$2,ROW([1]!Таблица4[Ширина])-1),Счёт!$B303)),"")</f>
        <v/>
      </c>
      <c r="E303" t="str" cm="1">
        <f t="array" ref="E303">IFERROR(INDEX([1]!Таблица4[Ширина],SMALL(IF([1]!Таблица4[Заявка]=Счёт!$C$2,ROW([1]!Таблица4[Ширина])-1),Счёт!$B303)),"")</f>
        <v/>
      </c>
      <c r="F303" t="str">
        <f t="array" ref="F303">IFERROR(INDEX([1]!Таблица4[Высота],SMALL(IF([1]!Таблица4[Заявка]=Счёт!$C$2,ROW([1]!Таблица4[Высота])-1),Счёт!$B303)),"")</f>
        <v/>
      </c>
      <c r="G303" t="str" cm="1">
        <f t="array" ref="G303">IFERROR(INDEX([1]!Таблица4[Кол.во.],SMALL(IF([1]!Таблица4[Заявка]=Счёт!$C$2,ROW([1]!Таблица4[Высота])-1),Счёт!$B303)),"")</f>
        <v/>
      </c>
      <c r="H303" t="str" cm="1">
        <f t="array" ref="H303">IFERROR((INDEX([1]!Таблица4[Площадь],SMALL(IF([1]!Таблица4[Заявка]=Счёт!$C$2,ROW([1]!Таблица4[Высота])-1),Счёт!$B303))*G303),"")</f>
        <v/>
      </c>
      <c r="I303" t="str" cm="1">
        <f t="array" ref="I303">IFERROR(INDEX([1]!Таблица4[Цена],SMALL(IF([1]!Таблица4[Заявка]=Счёт!$C$2,ROW([1]!Таблица4[Высота])-1),Счёт!$B303)),"")</f>
        <v/>
      </c>
      <c r="J303" t="str" cm="1">
        <f t="array" ref="J303">IFERROR(INDEX([1]!Таблица4[[Сумма ]],SMALL(IF([1]!Таблица4[Заявка]=Счёт!$C$2,ROW([1]!Таблица4[Высота])-1),Счёт!$B303)),"")</f>
        <v/>
      </c>
    </row>
    <row r="304" spans="1:10" x14ac:dyDescent="0.25">
      <c r="A304" s="10">
        <v>297</v>
      </c>
      <c r="B304" s="11" t="str">
        <f t="shared" si="4"/>
        <v/>
      </c>
      <c r="C304" t="str" cm="1">
        <f t="array" ref="C304">IFERROR("Стеклопакет -  "&amp; INDEX([1]!Таблица4[Формула],SMALL(IF([1]!Таблица4[Заявка]=Счёт!$C$2,ROW([1]!Таблица4[Ширина])-1),Счёт!$B304)),"")</f>
        <v/>
      </c>
      <c r="E304" t="str" cm="1">
        <f t="array" ref="E304">IFERROR(INDEX([1]!Таблица4[Ширина],SMALL(IF([1]!Таблица4[Заявка]=Счёт!$C$2,ROW([1]!Таблица4[Ширина])-1),Счёт!$B304)),"")</f>
        <v/>
      </c>
      <c r="F304" t="str">
        <f t="array" ref="F304">IFERROR(INDEX([1]!Таблица4[Высота],SMALL(IF([1]!Таблица4[Заявка]=Счёт!$C$2,ROW([1]!Таблица4[Высота])-1),Счёт!$B304)),"")</f>
        <v/>
      </c>
      <c r="G304" t="str" cm="1">
        <f t="array" ref="G304">IFERROR(INDEX([1]!Таблица4[Кол.во.],SMALL(IF([1]!Таблица4[Заявка]=Счёт!$C$2,ROW([1]!Таблица4[Высота])-1),Счёт!$B304)),"")</f>
        <v/>
      </c>
      <c r="H304" t="str" cm="1">
        <f t="array" ref="H304">IFERROR((INDEX([1]!Таблица4[Площадь],SMALL(IF([1]!Таблица4[Заявка]=Счёт!$C$2,ROW([1]!Таблица4[Высота])-1),Счёт!$B304))*G304),"")</f>
        <v/>
      </c>
      <c r="I304" t="str" cm="1">
        <f t="array" ref="I304">IFERROR(INDEX([1]!Таблица4[Цена],SMALL(IF([1]!Таблица4[Заявка]=Счёт!$C$2,ROW([1]!Таблица4[Высота])-1),Счёт!$B304)),"")</f>
        <v/>
      </c>
      <c r="J304" t="str" cm="1">
        <f t="array" ref="J304">IFERROR(INDEX([1]!Таблица4[[Сумма ]],SMALL(IF([1]!Таблица4[Заявка]=Счёт!$C$2,ROW([1]!Таблица4[Высота])-1),Счёт!$B304)),"")</f>
        <v/>
      </c>
    </row>
    <row r="305" spans="1:10" x14ac:dyDescent="0.25">
      <c r="A305" s="10">
        <v>298</v>
      </c>
      <c r="B305" s="11" t="str">
        <f t="shared" si="4"/>
        <v/>
      </c>
      <c r="C305" t="str" cm="1">
        <f t="array" ref="C305">IFERROR("Стеклопакет -  "&amp; INDEX([1]!Таблица4[Формула],SMALL(IF([1]!Таблица4[Заявка]=Счёт!$C$2,ROW([1]!Таблица4[Ширина])-1),Счёт!$B305)),"")</f>
        <v/>
      </c>
      <c r="E305" t="str" cm="1">
        <f t="array" ref="E305">IFERROR(INDEX([1]!Таблица4[Ширина],SMALL(IF([1]!Таблица4[Заявка]=Счёт!$C$2,ROW([1]!Таблица4[Ширина])-1),Счёт!$B305)),"")</f>
        <v/>
      </c>
      <c r="F305" t="str">
        <f t="array" ref="F305">IFERROR(INDEX([1]!Таблица4[Высота],SMALL(IF([1]!Таблица4[Заявка]=Счёт!$C$2,ROW([1]!Таблица4[Высота])-1),Счёт!$B305)),"")</f>
        <v/>
      </c>
      <c r="G305" t="str" cm="1">
        <f t="array" ref="G305">IFERROR(INDEX([1]!Таблица4[Кол.во.],SMALL(IF([1]!Таблица4[Заявка]=Счёт!$C$2,ROW([1]!Таблица4[Высота])-1),Счёт!$B305)),"")</f>
        <v/>
      </c>
      <c r="H305" t="str" cm="1">
        <f t="array" ref="H305">IFERROR((INDEX([1]!Таблица4[Площадь],SMALL(IF([1]!Таблица4[Заявка]=Счёт!$C$2,ROW([1]!Таблица4[Высота])-1),Счёт!$B305))*G305),"")</f>
        <v/>
      </c>
      <c r="I305" t="str" cm="1">
        <f t="array" ref="I305">IFERROR(INDEX([1]!Таблица4[Цена],SMALL(IF([1]!Таблица4[Заявка]=Счёт!$C$2,ROW([1]!Таблица4[Высота])-1),Счёт!$B305)),"")</f>
        <v/>
      </c>
      <c r="J305" t="str" cm="1">
        <f t="array" ref="J305">IFERROR(INDEX([1]!Таблица4[[Сумма ]],SMALL(IF([1]!Таблица4[Заявка]=Счёт!$C$2,ROW([1]!Таблица4[Высота])-1),Счёт!$B305)),"")</f>
        <v/>
      </c>
    </row>
    <row r="306" spans="1:10" x14ac:dyDescent="0.25">
      <c r="A306" s="10">
        <v>299</v>
      </c>
      <c r="B306" s="11" t="str">
        <f t="shared" si="4"/>
        <v/>
      </c>
      <c r="C306" t="str" cm="1">
        <f t="array" ref="C306">IFERROR("Стеклопакет -  "&amp; INDEX([1]!Таблица4[Формула],SMALL(IF([1]!Таблица4[Заявка]=Счёт!$C$2,ROW([1]!Таблица4[Ширина])-1),Счёт!$B306)),"")</f>
        <v/>
      </c>
      <c r="E306" t="str" cm="1">
        <f t="array" ref="E306">IFERROR(INDEX([1]!Таблица4[Ширина],SMALL(IF([1]!Таблица4[Заявка]=Счёт!$C$2,ROW([1]!Таблица4[Ширина])-1),Счёт!$B306)),"")</f>
        <v/>
      </c>
      <c r="F306" t="str">
        <f t="array" ref="F306">IFERROR(INDEX([1]!Таблица4[Высота],SMALL(IF([1]!Таблица4[Заявка]=Счёт!$C$2,ROW([1]!Таблица4[Высота])-1),Счёт!$B306)),"")</f>
        <v/>
      </c>
      <c r="G306" t="str" cm="1">
        <f t="array" ref="G306">IFERROR(INDEX([1]!Таблица4[Кол.во.],SMALL(IF([1]!Таблица4[Заявка]=Счёт!$C$2,ROW([1]!Таблица4[Высота])-1),Счёт!$B306)),"")</f>
        <v/>
      </c>
      <c r="H306" t="str" cm="1">
        <f t="array" ref="H306">IFERROR((INDEX([1]!Таблица4[Площадь],SMALL(IF([1]!Таблица4[Заявка]=Счёт!$C$2,ROW([1]!Таблица4[Высота])-1),Счёт!$B306))*G306),"")</f>
        <v/>
      </c>
      <c r="I306" t="str" cm="1">
        <f t="array" ref="I306">IFERROR(INDEX([1]!Таблица4[Цена],SMALL(IF([1]!Таблица4[Заявка]=Счёт!$C$2,ROW([1]!Таблица4[Высота])-1),Счёт!$B306)),"")</f>
        <v/>
      </c>
      <c r="J306" t="str" cm="1">
        <f t="array" ref="J306">IFERROR(INDEX([1]!Таблица4[[Сумма ]],SMALL(IF([1]!Таблица4[Заявка]=Счёт!$C$2,ROW([1]!Таблица4[Высота])-1),Счёт!$B306)),"")</f>
        <v/>
      </c>
    </row>
    <row r="307" spans="1:10" x14ac:dyDescent="0.25">
      <c r="A307" s="10">
        <v>300</v>
      </c>
      <c r="B307" s="11" t="str">
        <f t="shared" si="4"/>
        <v/>
      </c>
      <c r="C307" t="str" cm="1">
        <f t="array" ref="C307">IFERROR("Стеклопакет -  "&amp; INDEX([1]!Таблица4[Формула],SMALL(IF([1]!Таблица4[Заявка]=Счёт!$C$2,ROW([1]!Таблица4[Ширина])-1),Счёт!$B307)),"")</f>
        <v/>
      </c>
      <c r="E307" t="str" cm="1">
        <f t="array" ref="E307">IFERROR(INDEX([1]!Таблица4[Ширина],SMALL(IF([1]!Таблица4[Заявка]=Счёт!$C$2,ROW([1]!Таблица4[Ширина])-1),Счёт!$B307)),"")</f>
        <v/>
      </c>
      <c r="F307" t="str">
        <f t="array" ref="F307">IFERROR(INDEX([1]!Таблица4[Высота],SMALL(IF([1]!Таблица4[Заявка]=Счёт!$C$2,ROW([1]!Таблица4[Высота])-1),Счёт!$B307)),"")</f>
        <v/>
      </c>
      <c r="G307" t="str" cm="1">
        <f t="array" ref="G307">IFERROR(INDEX([1]!Таблица4[Кол.во.],SMALL(IF([1]!Таблица4[Заявка]=Счёт!$C$2,ROW([1]!Таблица4[Высота])-1),Счёт!$B307)),"")</f>
        <v/>
      </c>
      <c r="H307" t="str" cm="1">
        <f t="array" ref="H307">IFERROR((INDEX([1]!Таблица4[Площадь],SMALL(IF([1]!Таблица4[Заявка]=Счёт!$C$2,ROW([1]!Таблица4[Высота])-1),Счёт!$B307))*G307),"")</f>
        <v/>
      </c>
      <c r="I307" t="str" cm="1">
        <f t="array" ref="I307">IFERROR(INDEX([1]!Таблица4[Цена],SMALL(IF([1]!Таблица4[Заявка]=Счёт!$C$2,ROW([1]!Таблица4[Высота])-1),Счёт!$B307)),"")</f>
        <v/>
      </c>
      <c r="J307" t="str" cm="1">
        <f t="array" ref="J307">IFERROR(INDEX([1]!Таблица4[[Сумма ]],SMALL(IF([1]!Таблица4[Заявка]=Счёт!$C$2,ROW([1]!Таблица4[Высота])-1),Счёт!$B307)),"")</f>
        <v/>
      </c>
    </row>
    <row r="308" spans="1:10" x14ac:dyDescent="0.25">
      <c r="A308" s="10">
        <v>301</v>
      </c>
      <c r="B308" s="11" t="str">
        <f t="shared" si="4"/>
        <v/>
      </c>
      <c r="C308" t="str" cm="1">
        <f t="array" ref="C308">IFERROR("Стеклопакет -  "&amp; INDEX([1]!Таблица4[Формула],SMALL(IF([1]!Таблица4[Заявка]=Счёт!$C$2,ROW([1]!Таблица4[Ширина])-1),Счёт!$B308)),"")</f>
        <v/>
      </c>
      <c r="E308" t="str" cm="1">
        <f t="array" ref="E308">IFERROR(INDEX([1]!Таблица4[Ширина],SMALL(IF([1]!Таблица4[Заявка]=Счёт!$C$2,ROW([1]!Таблица4[Ширина])-1),Счёт!$B308)),"")</f>
        <v/>
      </c>
      <c r="F308" t="str">
        <f t="array" ref="F308">IFERROR(INDEX([1]!Таблица4[Высота],SMALL(IF([1]!Таблица4[Заявка]=Счёт!$C$2,ROW([1]!Таблица4[Высота])-1),Счёт!$B308)),"")</f>
        <v/>
      </c>
      <c r="G308" t="str" cm="1">
        <f t="array" ref="G308">IFERROR(INDEX([1]!Таблица4[Кол.во.],SMALL(IF([1]!Таблица4[Заявка]=Счёт!$C$2,ROW([1]!Таблица4[Высота])-1),Счёт!$B308)),"")</f>
        <v/>
      </c>
      <c r="H308" t="str" cm="1">
        <f t="array" ref="H308">IFERROR((INDEX([1]!Таблица4[Площадь],SMALL(IF([1]!Таблица4[Заявка]=Счёт!$C$2,ROW([1]!Таблица4[Высота])-1),Счёт!$B308))*G308),"")</f>
        <v/>
      </c>
      <c r="I308" t="str" cm="1">
        <f t="array" ref="I308">IFERROR(INDEX([1]!Таблица4[Цена],SMALL(IF([1]!Таблица4[Заявка]=Счёт!$C$2,ROW([1]!Таблица4[Высота])-1),Счёт!$B308)),"")</f>
        <v/>
      </c>
      <c r="J308" t="str" cm="1">
        <f t="array" ref="J308">IFERROR(INDEX([1]!Таблица4[[Сумма ]],SMALL(IF([1]!Таблица4[Заявка]=Счёт!$C$2,ROW([1]!Таблица4[Высота])-1),Счёт!$B308)),"")</f>
        <v/>
      </c>
    </row>
    <row r="309" spans="1:10" x14ac:dyDescent="0.25">
      <c r="A309" s="10">
        <v>302</v>
      </c>
      <c r="B309" s="11" t="str">
        <f t="shared" si="4"/>
        <v/>
      </c>
      <c r="C309" t="str" cm="1">
        <f t="array" ref="C309">IFERROR("Стеклопакет -  "&amp; INDEX([1]!Таблица4[Формула],SMALL(IF([1]!Таблица4[Заявка]=Счёт!$C$2,ROW([1]!Таблица4[Ширина])-1),Счёт!$B309)),"")</f>
        <v/>
      </c>
      <c r="E309" t="str" cm="1">
        <f t="array" ref="E309">IFERROR(INDEX([1]!Таблица4[Ширина],SMALL(IF([1]!Таблица4[Заявка]=Счёт!$C$2,ROW([1]!Таблица4[Ширина])-1),Счёт!$B309)),"")</f>
        <v/>
      </c>
      <c r="F309" t="str">
        <f t="array" ref="F309">IFERROR(INDEX([1]!Таблица4[Высота],SMALL(IF([1]!Таблица4[Заявка]=Счёт!$C$2,ROW([1]!Таблица4[Высота])-1),Счёт!$B309)),"")</f>
        <v/>
      </c>
      <c r="G309" t="str" cm="1">
        <f t="array" ref="G309">IFERROR(INDEX([1]!Таблица4[Кол.во.],SMALL(IF([1]!Таблица4[Заявка]=Счёт!$C$2,ROW([1]!Таблица4[Высота])-1),Счёт!$B309)),"")</f>
        <v/>
      </c>
      <c r="H309" t="str" cm="1">
        <f t="array" ref="H309">IFERROR((INDEX([1]!Таблица4[Площадь],SMALL(IF([1]!Таблица4[Заявка]=Счёт!$C$2,ROW([1]!Таблица4[Высота])-1),Счёт!$B309))*G309),"")</f>
        <v/>
      </c>
      <c r="I309" t="str" cm="1">
        <f t="array" ref="I309">IFERROR(INDEX([1]!Таблица4[Цена],SMALL(IF([1]!Таблица4[Заявка]=Счёт!$C$2,ROW([1]!Таблица4[Высота])-1),Счёт!$B309)),"")</f>
        <v/>
      </c>
      <c r="J309" t="str" cm="1">
        <f t="array" ref="J309">IFERROR(INDEX([1]!Таблица4[[Сумма ]],SMALL(IF([1]!Таблица4[Заявка]=Счёт!$C$2,ROW([1]!Таблица4[Высота])-1),Счёт!$B309)),"")</f>
        <v/>
      </c>
    </row>
    <row r="310" spans="1:10" x14ac:dyDescent="0.25">
      <c r="A310" s="10">
        <v>303</v>
      </c>
      <c r="B310" s="11" t="str">
        <f t="shared" si="4"/>
        <v/>
      </c>
      <c r="C310" t="str" cm="1">
        <f t="array" ref="C310">IFERROR("Стеклопакет -  "&amp; INDEX([1]!Таблица4[Формула],SMALL(IF([1]!Таблица4[Заявка]=Счёт!$C$2,ROW([1]!Таблица4[Ширина])-1),Счёт!$B310)),"")</f>
        <v/>
      </c>
      <c r="E310" t="str" cm="1">
        <f t="array" ref="E310">IFERROR(INDEX([1]!Таблица4[Ширина],SMALL(IF([1]!Таблица4[Заявка]=Счёт!$C$2,ROW([1]!Таблица4[Ширина])-1),Счёт!$B310)),"")</f>
        <v/>
      </c>
      <c r="F310" t="str">
        <f t="array" ref="F310">IFERROR(INDEX([1]!Таблица4[Высота],SMALL(IF([1]!Таблица4[Заявка]=Счёт!$C$2,ROW([1]!Таблица4[Высота])-1),Счёт!$B310)),"")</f>
        <v/>
      </c>
      <c r="G310" t="str" cm="1">
        <f t="array" ref="G310">IFERROR(INDEX([1]!Таблица4[Кол.во.],SMALL(IF([1]!Таблица4[Заявка]=Счёт!$C$2,ROW([1]!Таблица4[Высота])-1),Счёт!$B310)),"")</f>
        <v/>
      </c>
      <c r="H310" t="str" cm="1">
        <f t="array" ref="H310">IFERROR((INDEX([1]!Таблица4[Площадь],SMALL(IF([1]!Таблица4[Заявка]=Счёт!$C$2,ROW([1]!Таблица4[Высота])-1),Счёт!$B310))*G310),"")</f>
        <v/>
      </c>
      <c r="I310" t="str" cm="1">
        <f t="array" ref="I310">IFERROR(INDEX([1]!Таблица4[Цена],SMALL(IF([1]!Таблица4[Заявка]=Счёт!$C$2,ROW([1]!Таблица4[Высота])-1),Счёт!$B310)),"")</f>
        <v/>
      </c>
      <c r="J310" t="str" cm="1">
        <f t="array" ref="J310">IFERROR(INDEX([1]!Таблица4[[Сумма ]],SMALL(IF([1]!Таблица4[Заявка]=Счёт!$C$2,ROW([1]!Таблица4[Высота])-1),Счёт!$B310)),"")</f>
        <v/>
      </c>
    </row>
    <row r="311" spans="1:10" x14ac:dyDescent="0.25">
      <c r="A311" s="10">
        <v>304</v>
      </c>
      <c r="B311" s="11" t="str">
        <f t="shared" si="4"/>
        <v/>
      </c>
      <c r="C311" t="str" cm="1">
        <f t="array" ref="C311">IFERROR("Стеклопакет -  "&amp; INDEX([1]!Таблица4[Формула],SMALL(IF([1]!Таблица4[Заявка]=Счёт!$C$2,ROW([1]!Таблица4[Ширина])-1),Счёт!$B311)),"")</f>
        <v/>
      </c>
      <c r="E311" t="str" cm="1">
        <f t="array" ref="E311">IFERROR(INDEX([1]!Таблица4[Ширина],SMALL(IF([1]!Таблица4[Заявка]=Счёт!$C$2,ROW([1]!Таблица4[Ширина])-1),Счёт!$B311)),"")</f>
        <v/>
      </c>
      <c r="F311" t="str">
        <f t="array" ref="F311">IFERROR(INDEX([1]!Таблица4[Высота],SMALL(IF([1]!Таблица4[Заявка]=Счёт!$C$2,ROW([1]!Таблица4[Высота])-1),Счёт!$B311)),"")</f>
        <v/>
      </c>
      <c r="G311" t="str" cm="1">
        <f t="array" ref="G311">IFERROR(INDEX([1]!Таблица4[Кол.во.],SMALL(IF([1]!Таблица4[Заявка]=Счёт!$C$2,ROW([1]!Таблица4[Высота])-1),Счёт!$B311)),"")</f>
        <v/>
      </c>
      <c r="H311" t="str" cm="1">
        <f t="array" ref="H311">IFERROR((INDEX([1]!Таблица4[Площадь],SMALL(IF([1]!Таблица4[Заявка]=Счёт!$C$2,ROW([1]!Таблица4[Высота])-1),Счёт!$B311))*G311),"")</f>
        <v/>
      </c>
      <c r="I311" t="str" cm="1">
        <f t="array" ref="I311">IFERROR(INDEX([1]!Таблица4[Цена],SMALL(IF([1]!Таблица4[Заявка]=Счёт!$C$2,ROW([1]!Таблица4[Высота])-1),Счёт!$B311)),"")</f>
        <v/>
      </c>
      <c r="J311" t="str" cm="1">
        <f t="array" ref="J311">IFERROR(INDEX([1]!Таблица4[[Сумма ]],SMALL(IF([1]!Таблица4[Заявка]=Счёт!$C$2,ROW([1]!Таблица4[Высота])-1),Счёт!$B311)),"")</f>
        <v/>
      </c>
    </row>
    <row r="312" spans="1:10" x14ac:dyDescent="0.25">
      <c r="A312" s="10">
        <v>305</v>
      </c>
      <c r="B312" s="11" t="str">
        <f t="shared" si="4"/>
        <v/>
      </c>
      <c r="C312" t="str" cm="1">
        <f t="array" ref="C312">IFERROR("Стеклопакет -  "&amp; INDEX([1]!Таблица4[Формула],SMALL(IF([1]!Таблица4[Заявка]=Счёт!$C$2,ROW([1]!Таблица4[Ширина])-1),Счёт!$B312)),"")</f>
        <v/>
      </c>
      <c r="E312" t="str" cm="1">
        <f t="array" ref="E312">IFERROR(INDEX([1]!Таблица4[Ширина],SMALL(IF([1]!Таблица4[Заявка]=Счёт!$C$2,ROW([1]!Таблица4[Ширина])-1),Счёт!$B312)),"")</f>
        <v/>
      </c>
      <c r="F312" t="str">
        <f t="array" ref="F312">IFERROR(INDEX([1]!Таблица4[Высота],SMALL(IF([1]!Таблица4[Заявка]=Счёт!$C$2,ROW([1]!Таблица4[Высота])-1),Счёт!$B312)),"")</f>
        <v/>
      </c>
      <c r="G312" t="str" cm="1">
        <f t="array" ref="G312">IFERROR(INDEX([1]!Таблица4[Кол.во.],SMALL(IF([1]!Таблица4[Заявка]=Счёт!$C$2,ROW([1]!Таблица4[Высота])-1),Счёт!$B312)),"")</f>
        <v/>
      </c>
      <c r="H312" t="str" cm="1">
        <f t="array" ref="H312">IFERROR((INDEX([1]!Таблица4[Площадь],SMALL(IF([1]!Таблица4[Заявка]=Счёт!$C$2,ROW([1]!Таблица4[Высота])-1),Счёт!$B312))*G312),"")</f>
        <v/>
      </c>
      <c r="I312" t="str" cm="1">
        <f t="array" ref="I312">IFERROR(INDEX([1]!Таблица4[Цена],SMALL(IF([1]!Таблица4[Заявка]=Счёт!$C$2,ROW([1]!Таблица4[Высота])-1),Счёт!$B312)),"")</f>
        <v/>
      </c>
      <c r="J312" t="str" cm="1">
        <f t="array" ref="J312">IFERROR(INDEX([1]!Таблица4[[Сумма ]],SMALL(IF([1]!Таблица4[Заявка]=Счёт!$C$2,ROW([1]!Таблица4[Высота])-1),Счёт!$B312)),"")</f>
        <v/>
      </c>
    </row>
    <row r="313" spans="1:10" x14ac:dyDescent="0.25">
      <c r="A313" s="10">
        <v>306</v>
      </c>
      <c r="B313" s="11" t="str">
        <f t="shared" si="4"/>
        <v/>
      </c>
      <c r="C313" t="str" cm="1">
        <f t="array" ref="C313">IFERROR("Стеклопакет -  "&amp; INDEX([1]!Таблица4[Формула],SMALL(IF([1]!Таблица4[Заявка]=Счёт!$C$2,ROW([1]!Таблица4[Ширина])-1),Счёт!$B313)),"")</f>
        <v/>
      </c>
      <c r="E313" t="str" cm="1">
        <f t="array" ref="E313">IFERROR(INDEX([1]!Таблица4[Ширина],SMALL(IF([1]!Таблица4[Заявка]=Счёт!$C$2,ROW([1]!Таблица4[Ширина])-1),Счёт!$B313)),"")</f>
        <v/>
      </c>
      <c r="F313" t="str">
        <f t="array" ref="F313">IFERROR(INDEX([1]!Таблица4[Высота],SMALL(IF([1]!Таблица4[Заявка]=Счёт!$C$2,ROW([1]!Таблица4[Высота])-1),Счёт!$B313)),"")</f>
        <v/>
      </c>
      <c r="G313" t="str" cm="1">
        <f t="array" ref="G313">IFERROR(INDEX([1]!Таблица4[Кол.во.],SMALL(IF([1]!Таблица4[Заявка]=Счёт!$C$2,ROW([1]!Таблица4[Высота])-1),Счёт!$B313)),"")</f>
        <v/>
      </c>
      <c r="H313" t="str" cm="1">
        <f t="array" ref="H313">IFERROR((INDEX([1]!Таблица4[Площадь],SMALL(IF([1]!Таблица4[Заявка]=Счёт!$C$2,ROW([1]!Таблица4[Высота])-1),Счёт!$B313))*G313),"")</f>
        <v/>
      </c>
      <c r="I313" t="str" cm="1">
        <f t="array" ref="I313">IFERROR(INDEX([1]!Таблица4[Цена],SMALL(IF([1]!Таблица4[Заявка]=Счёт!$C$2,ROW([1]!Таблица4[Высота])-1),Счёт!$B313)),"")</f>
        <v/>
      </c>
      <c r="J313" t="str" cm="1">
        <f t="array" ref="J313">IFERROR(INDEX([1]!Таблица4[[Сумма ]],SMALL(IF([1]!Таблица4[Заявка]=Счёт!$C$2,ROW([1]!Таблица4[Высота])-1),Счёт!$B313)),"")</f>
        <v/>
      </c>
    </row>
    <row r="314" spans="1:10" x14ac:dyDescent="0.25">
      <c r="A314" s="10">
        <v>307</v>
      </c>
      <c r="B314" s="11" t="str">
        <f t="shared" si="4"/>
        <v/>
      </c>
      <c r="C314" t="str" cm="1">
        <f t="array" ref="C314">IFERROR("Стеклопакет -  "&amp; INDEX([1]!Таблица4[Формула],SMALL(IF([1]!Таблица4[Заявка]=Счёт!$C$2,ROW([1]!Таблица4[Ширина])-1),Счёт!$B314)),"")</f>
        <v/>
      </c>
      <c r="E314" t="str" cm="1">
        <f t="array" ref="E314">IFERROR(INDEX([1]!Таблица4[Ширина],SMALL(IF([1]!Таблица4[Заявка]=Счёт!$C$2,ROW([1]!Таблица4[Ширина])-1),Счёт!$B314)),"")</f>
        <v/>
      </c>
      <c r="F314" t="str">
        <f t="array" ref="F314">IFERROR(INDEX([1]!Таблица4[Высота],SMALL(IF([1]!Таблица4[Заявка]=Счёт!$C$2,ROW([1]!Таблица4[Высота])-1),Счёт!$B314)),"")</f>
        <v/>
      </c>
      <c r="G314" t="str" cm="1">
        <f t="array" ref="G314">IFERROR(INDEX([1]!Таблица4[Кол.во.],SMALL(IF([1]!Таблица4[Заявка]=Счёт!$C$2,ROW([1]!Таблица4[Высота])-1),Счёт!$B314)),"")</f>
        <v/>
      </c>
      <c r="H314" t="str" cm="1">
        <f t="array" ref="H314">IFERROR((INDEX([1]!Таблица4[Площадь],SMALL(IF([1]!Таблица4[Заявка]=Счёт!$C$2,ROW([1]!Таблица4[Высота])-1),Счёт!$B314))*G314),"")</f>
        <v/>
      </c>
      <c r="I314" t="str" cm="1">
        <f t="array" ref="I314">IFERROR(INDEX([1]!Таблица4[Цена],SMALL(IF([1]!Таблица4[Заявка]=Счёт!$C$2,ROW([1]!Таблица4[Высота])-1),Счёт!$B314)),"")</f>
        <v/>
      </c>
      <c r="J314" t="str" cm="1">
        <f t="array" ref="J314">IFERROR(INDEX([1]!Таблица4[[Сумма ]],SMALL(IF([1]!Таблица4[Заявка]=Счёт!$C$2,ROW([1]!Таблица4[Высота])-1),Счёт!$B314)),"")</f>
        <v/>
      </c>
    </row>
    <row r="315" spans="1:10" x14ac:dyDescent="0.25">
      <c r="A315" s="10">
        <v>308</v>
      </c>
      <c r="B315" s="11" t="str">
        <f t="shared" si="4"/>
        <v/>
      </c>
      <c r="C315" t="str" cm="1">
        <f t="array" ref="C315">IFERROR("Стеклопакет -  "&amp; INDEX([1]!Таблица4[Формула],SMALL(IF([1]!Таблица4[Заявка]=Счёт!$C$2,ROW([1]!Таблица4[Ширина])-1),Счёт!$B315)),"")</f>
        <v/>
      </c>
      <c r="E315" t="str" cm="1">
        <f t="array" ref="E315">IFERROR(INDEX([1]!Таблица4[Ширина],SMALL(IF([1]!Таблица4[Заявка]=Счёт!$C$2,ROW([1]!Таблица4[Ширина])-1),Счёт!$B315)),"")</f>
        <v/>
      </c>
      <c r="F315" t="str">
        <f t="array" ref="F315">IFERROR(INDEX([1]!Таблица4[Высота],SMALL(IF([1]!Таблица4[Заявка]=Счёт!$C$2,ROW([1]!Таблица4[Высота])-1),Счёт!$B315)),"")</f>
        <v/>
      </c>
      <c r="G315" t="str" cm="1">
        <f t="array" ref="G315">IFERROR(INDEX([1]!Таблица4[Кол.во.],SMALL(IF([1]!Таблица4[Заявка]=Счёт!$C$2,ROW([1]!Таблица4[Высота])-1),Счёт!$B315)),"")</f>
        <v/>
      </c>
      <c r="H315" t="str" cm="1">
        <f t="array" ref="H315">IFERROR((INDEX([1]!Таблица4[Площадь],SMALL(IF([1]!Таблица4[Заявка]=Счёт!$C$2,ROW([1]!Таблица4[Высота])-1),Счёт!$B315))*G315),"")</f>
        <v/>
      </c>
      <c r="I315" t="str" cm="1">
        <f t="array" ref="I315">IFERROR(INDEX([1]!Таблица4[Цена],SMALL(IF([1]!Таблица4[Заявка]=Счёт!$C$2,ROW([1]!Таблица4[Высота])-1),Счёт!$B315)),"")</f>
        <v/>
      </c>
      <c r="J315" t="str" cm="1">
        <f t="array" ref="J315">IFERROR(INDEX([1]!Таблица4[[Сумма ]],SMALL(IF([1]!Таблица4[Заявка]=Счёт!$C$2,ROW([1]!Таблица4[Высота])-1),Счёт!$B315)),"")</f>
        <v/>
      </c>
    </row>
    <row r="316" spans="1:10" x14ac:dyDescent="0.25">
      <c r="A316" s="10">
        <v>309</v>
      </c>
      <c r="B316" s="11" t="str">
        <f t="shared" si="4"/>
        <v/>
      </c>
      <c r="C316" t="str" cm="1">
        <f t="array" ref="C316">IFERROR("Стеклопакет -  "&amp; INDEX([1]!Таблица4[Формула],SMALL(IF([1]!Таблица4[Заявка]=Счёт!$C$2,ROW([1]!Таблица4[Ширина])-1),Счёт!$B316)),"")</f>
        <v/>
      </c>
      <c r="E316" t="str" cm="1">
        <f t="array" ref="E316">IFERROR(INDEX([1]!Таблица4[Ширина],SMALL(IF([1]!Таблица4[Заявка]=Счёт!$C$2,ROW([1]!Таблица4[Ширина])-1),Счёт!$B316)),"")</f>
        <v/>
      </c>
      <c r="F316" t="str">
        <f t="array" ref="F316">IFERROR(INDEX([1]!Таблица4[Высота],SMALL(IF([1]!Таблица4[Заявка]=Счёт!$C$2,ROW([1]!Таблица4[Высота])-1),Счёт!$B316)),"")</f>
        <v/>
      </c>
      <c r="G316" t="str" cm="1">
        <f t="array" ref="G316">IFERROR(INDEX([1]!Таблица4[Кол.во.],SMALL(IF([1]!Таблица4[Заявка]=Счёт!$C$2,ROW([1]!Таблица4[Высота])-1),Счёт!$B316)),"")</f>
        <v/>
      </c>
      <c r="H316" t="str" cm="1">
        <f t="array" ref="H316">IFERROR((INDEX([1]!Таблица4[Площадь],SMALL(IF([1]!Таблица4[Заявка]=Счёт!$C$2,ROW([1]!Таблица4[Высота])-1),Счёт!$B316))*G316),"")</f>
        <v/>
      </c>
      <c r="I316" t="str" cm="1">
        <f t="array" ref="I316">IFERROR(INDEX([1]!Таблица4[Цена],SMALL(IF([1]!Таблица4[Заявка]=Счёт!$C$2,ROW([1]!Таблица4[Высота])-1),Счёт!$B316)),"")</f>
        <v/>
      </c>
      <c r="J316" t="str" cm="1">
        <f t="array" ref="J316">IFERROR(INDEX([1]!Таблица4[[Сумма ]],SMALL(IF([1]!Таблица4[Заявка]=Счёт!$C$2,ROW([1]!Таблица4[Высота])-1),Счёт!$B316)),"")</f>
        <v/>
      </c>
    </row>
    <row r="317" spans="1:10" x14ac:dyDescent="0.25">
      <c r="A317" s="10">
        <v>310</v>
      </c>
      <c r="B317" s="11" t="str">
        <f t="shared" si="4"/>
        <v/>
      </c>
      <c r="C317" t="str" cm="1">
        <f t="array" ref="C317">IFERROR("Стеклопакет -  "&amp; INDEX([1]!Таблица4[Формула],SMALL(IF([1]!Таблица4[Заявка]=Счёт!$C$2,ROW([1]!Таблица4[Ширина])-1),Счёт!$B317)),"")</f>
        <v/>
      </c>
      <c r="E317" t="str" cm="1">
        <f t="array" ref="E317">IFERROR(INDEX([1]!Таблица4[Ширина],SMALL(IF([1]!Таблица4[Заявка]=Счёт!$C$2,ROW([1]!Таблица4[Ширина])-1),Счёт!$B317)),"")</f>
        <v/>
      </c>
      <c r="F317" t="str">
        <f t="array" ref="F317">IFERROR(INDEX([1]!Таблица4[Высота],SMALL(IF([1]!Таблица4[Заявка]=Счёт!$C$2,ROW([1]!Таблица4[Высота])-1),Счёт!$B317)),"")</f>
        <v/>
      </c>
      <c r="G317" t="str" cm="1">
        <f t="array" ref="G317">IFERROR(INDEX([1]!Таблица4[Кол.во.],SMALL(IF([1]!Таблица4[Заявка]=Счёт!$C$2,ROW([1]!Таблица4[Высота])-1),Счёт!$B317)),"")</f>
        <v/>
      </c>
      <c r="H317" t="str" cm="1">
        <f t="array" ref="H317">IFERROR((INDEX([1]!Таблица4[Площадь],SMALL(IF([1]!Таблица4[Заявка]=Счёт!$C$2,ROW([1]!Таблица4[Высота])-1),Счёт!$B317))*G317),"")</f>
        <v/>
      </c>
      <c r="I317" t="str" cm="1">
        <f t="array" ref="I317">IFERROR(INDEX([1]!Таблица4[Цена],SMALL(IF([1]!Таблица4[Заявка]=Счёт!$C$2,ROW([1]!Таблица4[Высота])-1),Счёт!$B317)),"")</f>
        <v/>
      </c>
      <c r="J317" t="str" cm="1">
        <f t="array" ref="J317">IFERROR(INDEX([1]!Таблица4[[Сумма ]],SMALL(IF([1]!Таблица4[Заявка]=Счёт!$C$2,ROW([1]!Таблица4[Высота])-1),Счёт!$B317)),"")</f>
        <v/>
      </c>
    </row>
    <row r="318" spans="1:10" x14ac:dyDescent="0.25">
      <c r="A318" s="10">
        <v>311</v>
      </c>
      <c r="B318" s="11" t="str">
        <f t="shared" si="4"/>
        <v/>
      </c>
      <c r="C318" t="str" cm="1">
        <f t="array" ref="C318">IFERROR("Стеклопакет -  "&amp; INDEX([1]!Таблица4[Формула],SMALL(IF([1]!Таблица4[Заявка]=Счёт!$C$2,ROW([1]!Таблица4[Ширина])-1),Счёт!$B318)),"")</f>
        <v/>
      </c>
      <c r="E318" t="str" cm="1">
        <f t="array" ref="E318">IFERROR(INDEX([1]!Таблица4[Ширина],SMALL(IF([1]!Таблица4[Заявка]=Счёт!$C$2,ROW([1]!Таблица4[Ширина])-1),Счёт!$B318)),"")</f>
        <v/>
      </c>
      <c r="F318" t="str">
        <f t="array" ref="F318">IFERROR(INDEX([1]!Таблица4[Высота],SMALL(IF([1]!Таблица4[Заявка]=Счёт!$C$2,ROW([1]!Таблица4[Высота])-1),Счёт!$B318)),"")</f>
        <v/>
      </c>
      <c r="G318" t="str" cm="1">
        <f t="array" ref="G318">IFERROR(INDEX([1]!Таблица4[Кол.во.],SMALL(IF([1]!Таблица4[Заявка]=Счёт!$C$2,ROW([1]!Таблица4[Высота])-1),Счёт!$B318)),"")</f>
        <v/>
      </c>
      <c r="H318" t="str" cm="1">
        <f t="array" ref="H318">IFERROR((INDEX([1]!Таблица4[Площадь],SMALL(IF([1]!Таблица4[Заявка]=Счёт!$C$2,ROW([1]!Таблица4[Высота])-1),Счёт!$B318))*G318),"")</f>
        <v/>
      </c>
      <c r="I318" t="str" cm="1">
        <f t="array" ref="I318">IFERROR(INDEX([1]!Таблица4[Цена],SMALL(IF([1]!Таблица4[Заявка]=Счёт!$C$2,ROW([1]!Таблица4[Высота])-1),Счёт!$B318)),"")</f>
        <v/>
      </c>
      <c r="J318" t="str" cm="1">
        <f t="array" ref="J318">IFERROR(INDEX([1]!Таблица4[[Сумма ]],SMALL(IF([1]!Таблица4[Заявка]=Счёт!$C$2,ROW([1]!Таблица4[Высота])-1),Счёт!$B318)),"")</f>
        <v/>
      </c>
    </row>
    <row r="319" spans="1:10" x14ac:dyDescent="0.25">
      <c r="A319" s="10">
        <v>312</v>
      </c>
      <c r="B319" s="11" t="str">
        <f t="shared" si="4"/>
        <v/>
      </c>
      <c r="C319" t="str" cm="1">
        <f t="array" ref="C319">IFERROR("Стеклопакет -  "&amp; INDEX([1]!Таблица4[Формула],SMALL(IF([1]!Таблица4[Заявка]=Счёт!$C$2,ROW([1]!Таблица4[Ширина])-1),Счёт!$B319)),"")</f>
        <v/>
      </c>
      <c r="E319" t="str" cm="1">
        <f t="array" ref="E319">IFERROR(INDEX([1]!Таблица4[Ширина],SMALL(IF([1]!Таблица4[Заявка]=Счёт!$C$2,ROW([1]!Таблица4[Ширина])-1),Счёт!$B319)),"")</f>
        <v/>
      </c>
      <c r="F319" t="str">
        <f t="array" ref="F319">IFERROR(INDEX([1]!Таблица4[Высота],SMALL(IF([1]!Таблица4[Заявка]=Счёт!$C$2,ROW([1]!Таблица4[Высота])-1),Счёт!$B319)),"")</f>
        <v/>
      </c>
      <c r="G319" t="str" cm="1">
        <f t="array" ref="G319">IFERROR(INDEX([1]!Таблица4[Кол.во.],SMALL(IF([1]!Таблица4[Заявка]=Счёт!$C$2,ROW([1]!Таблица4[Высота])-1),Счёт!$B319)),"")</f>
        <v/>
      </c>
      <c r="H319" t="str" cm="1">
        <f t="array" ref="H319">IFERROR((INDEX([1]!Таблица4[Площадь],SMALL(IF([1]!Таблица4[Заявка]=Счёт!$C$2,ROW([1]!Таблица4[Высота])-1),Счёт!$B319))*G319),"")</f>
        <v/>
      </c>
      <c r="I319" t="str" cm="1">
        <f t="array" ref="I319">IFERROR(INDEX([1]!Таблица4[Цена],SMALL(IF([1]!Таблица4[Заявка]=Счёт!$C$2,ROW([1]!Таблица4[Высота])-1),Счёт!$B319)),"")</f>
        <v/>
      </c>
      <c r="J319" t="str" cm="1">
        <f t="array" ref="J319">IFERROR(INDEX([1]!Таблица4[[Сумма ]],SMALL(IF([1]!Таблица4[Заявка]=Счёт!$C$2,ROW([1]!Таблица4[Высота])-1),Счёт!$B319)),"")</f>
        <v/>
      </c>
    </row>
    <row r="320" spans="1:10" x14ac:dyDescent="0.25">
      <c r="A320" s="10">
        <v>313</v>
      </c>
      <c r="B320" s="11" t="str">
        <f t="shared" si="4"/>
        <v/>
      </c>
      <c r="C320" t="str" cm="1">
        <f t="array" ref="C320">IFERROR("Стеклопакет -  "&amp; INDEX([1]!Таблица4[Формула],SMALL(IF([1]!Таблица4[Заявка]=Счёт!$C$2,ROW([1]!Таблица4[Ширина])-1),Счёт!$B320)),"")</f>
        <v/>
      </c>
      <c r="E320" t="str" cm="1">
        <f t="array" ref="E320">IFERROR(INDEX([1]!Таблица4[Ширина],SMALL(IF([1]!Таблица4[Заявка]=Счёт!$C$2,ROW([1]!Таблица4[Ширина])-1),Счёт!$B320)),"")</f>
        <v/>
      </c>
      <c r="F320" t="str">
        <f t="array" ref="F320">IFERROR(INDEX([1]!Таблица4[Высота],SMALL(IF([1]!Таблица4[Заявка]=Счёт!$C$2,ROW([1]!Таблица4[Высота])-1),Счёт!$B320)),"")</f>
        <v/>
      </c>
      <c r="G320" t="str" cm="1">
        <f t="array" ref="G320">IFERROR(INDEX([1]!Таблица4[Кол.во.],SMALL(IF([1]!Таблица4[Заявка]=Счёт!$C$2,ROW([1]!Таблица4[Высота])-1),Счёт!$B320)),"")</f>
        <v/>
      </c>
      <c r="H320" t="str" cm="1">
        <f t="array" ref="H320">IFERROR((INDEX([1]!Таблица4[Площадь],SMALL(IF([1]!Таблица4[Заявка]=Счёт!$C$2,ROW([1]!Таблица4[Высота])-1),Счёт!$B320))*G320),"")</f>
        <v/>
      </c>
      <c r="I320" t="str" cm="1">
        <f t="array" ref="I320">IFERROR(INDEX([1]!Таблица4[Цена],SMALL(IF([1]!Таблица4[Заявка]=Счёт!$C$2,ROW([1]!Таблица4[Высота])-1),Счёт!$B320)),"")</f>
        <v/>
      </c>
      <c r="J320" t="str" cm="1">
        <f t="array" ref="J320">IFERROR(INDEX([1]!Таблица4[[Сумма ]],SMALL(IF([1]!Таблица4[Заявка]=Счёт!$C$2,ROW([1]!Таблица4[Высота])-1),Счёт!$B320)),"")</f>
        <v/>
      </c>
    </row>
    <row r="321" spans="1:10" x14ac:dyDescent="0.25">
      <c r="A321" s="10">
        <v>314</v>
      </c>
      <c r="B321" s="11" t="str">
        <f t="shared" si="4"/>
        <v/>
      </c>
      <c r="C321" t="str" cm="1">
        <f t="array" ref="C321">IFERROR("Стеклопакет -  "&amp; INDEX([1]!Таблица4[Формула],SMALL(IF([1]!Таблица4[Заявка]=Счёт!$C$2,ROW([1]!Таблица4[Ширина])-1),Счёт!$B321)),"")</f>
        <v/>
      </c>
      <c r="E321" t="str" cm="1">
        <f t="array" ref="E321">IFERROR(INDEX([1]!Таблица4[Ширина],SMALL(IF([1]!Таблица4[Заявка]=Счёт!$C$2,ROW([1]!Таблица4[Ширина])-1),Счёт!$B321)),"")</f>
        <v/>
      </c>
      <c r="F321" t="str">
        <f t="array" ref="F321">IFERROR(INDEX([1]!Таблица4[Высота],SMALL(IF([1]!Таблица4[Заявка]=Счёт!$C$2,ROW([1]!Таблица4[Высота])-1),Счёт!$B321)),"")</f>
        <v/>
      </c>
      <c r="G321" t="str" cm="1">
        <f t="array" ref="G321">IFERROR(INDEX([1]!Таблица4[Кол.во.],SMALL(IF([1]!Таблица4[Заявка]=Счёт!$C$2,ROW([1]!Таблица4[Высота])-1),Счёт!$B321)),"")</f>
        <v/>
      </c>
      <c r="H321" t="str" cm="1">
        <f t="array" ref="H321">IFERROR((INDEX([1]!Таблица4[Площадь],SMALL(IF([1]!Таблица4[Заявка]=Счёт!$C$2,ROW([1]!Таблица4[Высота])-1),Счёт!$B321))*G321),"")</f>
        <v/>
      </c>
      <c r="I321" t="str" cm="1">
        <f t="array" ref="I321">IFERROR(INDEX([1]!Таблица4[Цена],SMALL(IF([1]!Таблица4[Заявка]=Счёт!$C$2,ROW([1]!Таблица4[Высота])-1),Счёт!$B321)),"")</f>
        <v/>
      </c>
      <c r="J321" t="str" cm="1">
        <f t="array" ref="J321">IFERROR(INDEX([1]!Таблица4[[Сумма ]],SMALL(IF([1]!Таблица4[Заявка]=Счёт!$C$2,ROW([1]!Таблица4[Высота])-1),Счёт!$B321)),"")</f>
        <v/>
      </c>
    </row>
    <row r="322" spans="1:10" x14ac:dyDescent="0.25">
      <c r="A322" s="10">
        <v>315</v>
      </c>
      <c r="B322" s="11" t="str">
        <f t="shared" si="4"/>
        <v/>
      </c>
      <c r="C322" t="str" cm="1">
        <f t="array" ref="C322">IFERROR("Стеклопакет -  "&amp; INDEX([1]!Таблица4[Формула],SMALL(IF([1]!Таблица4[Заявка]=Счёт!$C$2,ROW([1]!Таблица4[Ширина])-1),Счёт!$B322)),"")</f>
        <v/>
      </c>
      <c r="E322" t="str" cm="1">
        <f t="array" ref="E322">IFERROR(INDEX([1]!Таблица4[Ширина],SMALL(IF([1]!Таблица4[Заявка]=Счёт!$C$2,ROW([1]!Таблица4[Ширина])-1),Счёт!$B322)),"")</f>
        <v/>
      </c>
      <c r="F322" t="str">
        <f t="array" ref="F322">IFERROR(INDEX([1]!Таблица4[Высота],SMALL(IF([1]!Таблица4[Заявка]=Счёт!$C$2,ROW([1]!Таблица4[Высота])-1),Счёт!$B322)),"")</f>
        <v/>
      </c>
      <c r="G322" t="str" cm="1">
        <f t="array" ref="G322">IFERROR(INDEX([1]!Таблица4[Кол.во.],SMALL(IF([1]!Таблица4[Заявка]=Счёт!$C$2,ROW([1]!Таблица4[Высота])-1),Счёт!$B322)),"")</f>
        <v/>
      </c>
      <c r="H322" t="str" cm="1">
        <f t="array" ref="H322">IFERROR((INDEX([1]!Таблица4[Площадь],SMALL(IF([1]!Таблица4[Заявка]=Счёт!$C$2,ROW([1]!Таблица4[Высота])-1),Счёт!$B322))*G322),"")</f>
        <v/>
      </c>
      <c r="I322" t="str" cm="1">
        <f t="array" ref="I322">IFERROR(INDEX([1]!Таблица4[Цена],SMALL(IF([1]!Таблица4[Заявка]=Счёт!$C$2,ROW([1]!Таблица4[Высота])-1),Счёт!$B322)),"")</f>
        <v/>
      </c>
      <c r="J322" t="str" cm="1">
        <f t="array" ref="J322">IFERROR(INDEX([1]!Таблица4[[Сумма ]],SMALL(IF([1]!Таблица4[Заявка]=Счёт!$C$2,ROW([1]!Таблица4[Высота])-1),Счёт!$B322)),"")</f>
        <v/>
      </c>
    </row>
    <row r="323" spans="1:10" x14ac:dyDescent="0.25">
      <c r="A323" s="10">
        <v>316</v>
      </c>
      <c r="B323" s="11" t="str">
        <f t="shared" si="4"/>
        <v/>
      </c>
      <c r="C323" t="str" cm="1">
        <f t="array" ref="C323">IFERROR("Стеклопакет -  "&amp; INDEX([1]!Таблица4[Формула],SMALL(IF([1]!Таблица4[Заявка]=Счёт!$C$2,ROW([1]!Таблица4[Ширина])-1),Счёт!$B323)),"")</f>
        <v/>
      </c>
      <c r="E323" t="str" cm="1">
        <f t="array" ref="E323">IFERROR(INDEX([1]!Таблица4[Ширина],SMALL(IF([1]!Таблица4[Заявка]=Счёт!$C$2,ROW([1]!Таблица4[Ширина])-1),Счёт!$B323)),"")</f>
        <v/>
      </c>
      <c r="F323" t="str">
        <f t="array" ref="F323">IFERROR(INDEX([1]!Таблица4[Высота],SMALL(IF([1]!Таблица4[Заявка]=Счёт!$C$2,ROW([1]!Таблица4[Высота])-1),Счёт!$B323)),"")</f>
        <v/>
      </c>
      <c r="G323" t="str" cm="1">
        <f t="array" ref="G323">IFERROR(INDEX([1]!Таблица4[Кол.во.],SMALL(IF([1]!Таблица4[Заявка]=Счёт!$C$2,ROW([1]!Таблица4[Высота])-1),Счёт!$B323)),"")</f>
        <v/>
      </c>
      <c r="H323" t="str" cm="1">
        <f t="array" ref="H323">IFERROR((INDEX([1]!Таблица4[Площадь],SMALL(IF([1]!Таблица4[Заявка]=Счёт!$C$2,ROW([1]!Таблица4[Высота])-1),Счёт!$B323))*G323),"")</f>
        <v/>
      </c>
      <c r="I323" t="str" cm="1">
        <f t="array" ref="I323">IFERROR(INDEX([1]!Таблица4[Цена],SMALL(IF([1]!Таблица4[Заявка]=Счёт!$C$2,ROW([1]!Таблица4[Высота])-1),Счёт!$B323)),"")</f>
        <v/>
      </c>
      <c r="J323" t="str" cm="1">
        <f t="array" ref="J323">IFERROR(INDEX([1]!Таблица4[[Сумма ]],SMALL(IF([1]!Таблица4[Заявка]=Счёт!$C$2,ROW([1]!Таблица4[Высота])-1),Счёт!$B323)),"")</f>
        <v/>
      </c>
    </row>
    <row r="324" spans="1:10" x14ac:dyDescent="0.25">
      <c r="A324" s="10">
        <v>317</v>
      </c>
      <c r="B324" s="11" t="str">
        <f t="shared" si="4"/>
        <v/>
      </c>
      <c r="C324" t="str" cm="1">
        <f t="array" ref="C324">IFERROR("Стеклопакет -  "&amp; INDEX([1]!Таблица4[Формула],SMALL(IF([1]!Таблица4[Заявка]=Счёт!$C$2,ROW([1]!Таблица4[Ширина])-1),Счёт!$B324)),"")</f>
        <v/>
      </c>
      <c r="E324" t="str" cm="1">
        <f t="array" ref="E324">IFERROR(INDEX([1]!Таблица4[Ширина],SMALL(IF([1]!Таблица4[Заявка]=Счёт!$C$2,ROW([1]!Таблица4[Ширина])-1),Счёт!$B324)),"")</f>
        <v/>
      </c>
      <c r="F324" t="str">
        <f t="array" ref="F324">IFERROR(INDEX([1]!Таблица4[Высота],SMALL(IF([1]!Таблица4[Заявка]=Счёт!$C$2,ROW([1]!Таблица4[Высота])-1),Счёт!$B324)),"")</f>
        <v/>
      </c>
      <c r="G324" t="str" cm="1">
        <f t="array" ref="G324">IFERROR(INDEX([1]!Таблица4[Кол.во.],SMALL(IF([1]!Таблица4[Заявка]=Счёт!$C$2,ROW([1]!Таблица4[Высота])-1),Счёт!$B324)),"")</f>
        <v/>
      </c>
      <c r="H324" t="str" cm="1">
        <f t="array" ref="H324">IFERROR((INDEX([1]!Таблица4[Площадь],SMALL(IF([1]!Таблица4[Заявка]=Счёт!$C$2,ROW([1]!Таблица4[Высота])-1),Счёт!$B324))*G324),"")</f>
        <v/>
      </c>
      <c r="I324" t="str" cm="1">
        <f t="array" ref="I324">IFERROR(INDEX([1]!Таблица4[Цена],SMALL(IF([1]!Таблица4[Заявка]=Счёт!$C$2,ROW([1]!Таблица4[Высота])-1),Счёт!$B324)),"")</f>
        <v/>
      </c>
      <c r="J324" t="str" cm="1">
        <f t="array" ref="J324">IFERROR(INDEX([1]!Таблица4[[Сумма ]],SMALL(IF([1]!Таблица4[Заявка]=Счёт!$C$2,ROW([1]!Таблица4[Высота])-1),Счёт!$B324)),"")</f>
        <v/>
      </c>
    </row>
    <row r="325" spans="1:10" x14ac:dyDescent="0.25">
      <c r="A325" s="10">
        <v>318</v>
      </c>
      <c r="B325" s="11" t="str">
        <f t="shared" si="4"/>
        <v/>
      </c>
      <c r="C325" t="str" cm="1">
        <f t="array" ref="C325">IFERROR("Стеклопакет -  "&amp; INDEX([1]!Таблица4[Формула],SMALL(IF([1]!Таблица4[Заявка]=Счёт!$C$2,ROW([1]!Таблица4[Ширина])-1),Счёт!$B325)),"")</f>
        <v/>
      </c>
      <c r="E325" t="str" cm="1">
        <f t="array" ref="E325">IFERROR(INDEX([1]!Таблица4[Ширина],SMALL(IF([1]!Таблица4[Заявка]=Счёт!$C$2,ROW([1]!Таблица4[Ширина])-1),Счёт!$B325)),"")</f>
        <v/>
      </c>
      <c r="F325" t="str">
        <f t="array" ref="F325">IFERROR(INDEX([1]!Таблица4[Высота],SMALL(IF([1]!Таблица4[Заявка]=Счёт!$C$2,ROW([1]!Таблица4[Высота])-1),Счёт!$B325)),"")</f>
        <v/>
      </c>
      <c r="G325" t="str" cm="1">
        <f t="array" ref="G325">IFERROR(INDEX([1]!Таблица4[Кол.во.],SMALL(IF([1]!Таблица4[Заявка]=Счёт!$C$2,ROW([1]!Таблица4[Высота])-1),Счёт!$B325)),"")</f>
        <v/>
      </c>
      <c r="H325" t="str" cm="1">
        <f t="array" ref="H325">IFERROR((INDEX([1]!Таблица4[Площадь],SMALL(IF([1]!Таблица4[Заявка]=Счёт!$C$2,ROW([1]!Таблица4[Высота])-1),Счёт!$B325))*G325),"")</f>
        <v/>
      </c>
      <c r="I325" t="str" cm="1">
        <f t="array" ref="I325">IFERROR(INDEX([1]!Таблица4[Цена],SMALL(IF([1]!Таблица4[Заявка]=Счёт!$C$2,ROW([1]!Таблица4[Высота])-1),Счёт!$B325)),"")</f>
        <v/>
      </c>
      <c r="J325" t="str" cm="1">
        <f t="array" ref="J325">IFERROR(INDEX([1]!Таблица4[[Сумма ]],SMALL(IF([1]!Таблица4[Заявка]=Счёт!$C$2,ROW([1]!Таблица4[Высота])-1),Счёт!$B325)),"")</f>
        <v/>
      </c>
    </row>
    <row r="326" spans="1:10" x14ac:dyDescent="0.25">
      <c r="A326" s="10">
        <v>319</v>
      </c>
      <c r="B326" s="11" t="str">
        <f t="shared" si="4"/>
        <v/>
      </c>
      <c r="C326" t="str" cm="1">
        <f t="array" ref="C326">IFERROR("Стеклопакет -  "&amp; INDEX([1]!Таблица4[Формула],SMALL(IF([1]!Таблица4[Заявка]=Счёт!$C$2,ROW([1]!Таблица4[Ширина])-1),Счёт!$B326)),"")</f>
        <v/>
      </c>
      <c r="E326" t="str" cm="1">
        <f t="array" ref="E326">IFERROR(INDEX([1]!Таблица4[Ширина],SMALL(IF([1]!Таблица4[Заявка]=Счёт!$C$2,ROW([1]!Таблица4[Ширина])-1),Счёт!$B326)),"")</f>
        <v/>
      </c>
      <c r="F326" t="str">
        <f t="array" ref="F326">IFERROR(INDEX([1]!Таблица4[Высота],SMALL(IF([1]!Таблица4[Заявка]=Счёт!$C$2,ROW([1]!Таблица4[Высота])-1),Счёт!$B326)),"")</f>
        <v/>
      </c>
      <c r="G326" t="str" cm="1">
        <f t="array" ref="G326">IFERROR(INDEX([1]!Таблица4[Кол.во.],SMALL(IF([1]!Таблица4[Заявка]=Счёт!$C$2,ROW([1]!Таблица4[Высота])-1),Счёт!$B326)),"")</f>
        <v/>
      </c>
      <c r="H326" t="str" cm="1">
        <f t="array" ref="H326">IFERROR((INDEX([1]!Таблица4[Площадь],SMALL(IF([1]!Таблица4[Заявка]=Счёт!$C$2,ROW([1]!Таблица4[Высота])-1),Счёт!$B326))*G326),"")</f>
        <v/>
      </c>
      <c r="I326" t="str" cm="1">
        <f t="array" ref="I326">IFERROR(INDEX([1]!Таблица4[Цена],SMALL(IF([1]!Таблица4[Заявка]=Счёт!$C$2,ROW([1]!Таблица4[Высота])-1),Счёт!$B326)),"")</f>
        <v/>
      </c>
      <c r="J326" t="str" cm="1">
        <f t="array" ref="J326">IFERROR(INDEX([1]!Таблица4[[Сумма ]],SMALL(IF([1]!Таблица4[Заявка]=Счёт!$C$2,ROW([1]!Таблица4[Высота])-1),Счёт!$B326)),"")</f>
        <v/>
      </c>
    </row>
    <row r="327" spans="1:10" x14ac:dyDescent="0.25">
      <c r="A327" s="10">
        <v>320</v>
      </c>
      <c r="B327" s="11" t="str">
        <f t="shared" si="4"/>
        <v/>
      </c>
      <c r="C327" t="str" cm="1">
        <f t="array" ref="C327">IFERROR("Стеклопакет -  "&amp; INDEX([1]!Таблица4[Формула],SMALL(IF([1]!Таблица4[Заявка]=Счёт!$C$2,ROW([1]!Таблица4[Ширина])-1),Счёт!$B327)),"")</f>
        <v/>
      </c>
      <c r="E327" t="str" cm="1">
        <f t="array" ref="E327">IFERROR(INDEX([1]!Таблица4[Ширина],SMALL(IF([1]!Таблица4[Заявка]=Счёт!$C$2,ROW([1]!Таблица4[Ширина])-1),Счёт!$B327)),"")</f>
        <v/>
      </c>
      <c r="F327" t="str">
        <f t="array" ref="F327">IFERROR(INDEX([1]!Таблица4[Высота],SMALL(IF([1]!Таблица4[Заявка]=Счёт!$C$2,ROW([1]!Таблица4[Высота])-1),Счёт!$B327)),"")</f>
        <v/>
      </c>
      <c r="G327" t="str" cm="1">
        <f t="array" ref="G327">IFERROR(INDEX([1]!Таблица4[Кол.во.],SMALL(IF([1]!Таблица4[Заявка]=Счёт!$C$2,ROW([1]!Таблица4[Высота])-1),Счёт!$B327)),"")</f>
        <v/>
      </c>
      <c r="H327" t="str" cm="1">
        <f t="array" ref="H327">IFERROR((INDEX([1]!Таблица4[Площадь],SMALL(IF([1]!Таблица4[Заявка]=Счёт!$C$2,ROW([1]!Таблица4[Высота])-1),Счёт!$B327))*G327),"")</f>
        <v/>
      </c>
      <c r="I327" t="str" cm="1">
        <f t="array" ref="I327">IFERROR(INDEX([1]!Таблица4[Цена],SMALL(IF([1]!Таблица4[Заявка]=Счёт!$C$2,ROW([1]!Таблица4[Высота])-1),Счёт!$B327)),"")</f>
        <v/>
      </c>
      <c r="J327" t="str" cm="1">
        <f t="array" ref="J327">IFERROR(INDEX([1]!Таблица4[[Сумма ]],SMALL(IF([1]!Таблица4[Заявка]=Счёт!$C$2,ROW([1]!Таблица4[Высота])-1),Счёт!$B327)),"")</f>
        <v/>
      </c>
    </row>
    <row r="328" spans="1:10" x14ac:dyDescent="0.25">
      <c r="A328" s="10">
        <v>321</v>
      </c>
      <c r="B328" s="11" t="str">
        <f t="shared" si="4"/>
        <v/>
      </c>
      <c r="C328" t="str" cm="1">
        <f t="array" ref="C328">IFERROR("Стеклопакет -  "&amp; INDEX([1]!Таблица4[Формула],SMALL(IF([1]!Таблица4[Заявка]=Счёт!$C$2,ROW([1]!Таблица4[Ширина])-1),Счёт!$B328)),"")</f>
        <v/>
      </c>
      <c r="E328" t="str" cm="1">
        <f t="array" ref="E328">IFERROR(INDEX([1]!Таблица4[Ширина],SMALL(IF([1]!Таблица4[Заявка]=Счёт!$C$2,ROW([1]!Таблица4[Ширина])-1),Счёт!$B328)),"")</f>
        <v/>
      </c>
      <c r="F328" t="str">
        <f t="array" ref="F328">IFERROR(INDEX([1]!Таблица4[Высота],SMALL(IF([1]!Таблица4[Заявка]=Счёт!$C$2,ROW([1]!Таблица4[Высота])-1),Счёт!$B328)),"")</f>
        <v/>
      </c>
      <c r="G328" t="str" cm="1">
        <f t="array" ref="G328">IFERROR(INDEX([1]!Таблица4[Кол.во.],SMALL(IF([1]!Таблица4[Заявка]=Счёт!$C$2,ROW([1]!Таблица4[Высота])-1),Счёт!$B328)),"")</f>
        <v/>
      </c>
      <c r="H328" t="str" cm="1">
        <f t="array" ref="H328">IFERROR((INDEX([1]!Таблица4[Площадь],SMALL(IF([1]!Таблица4[Заявка]=Счёт!$C$2,ROW([1]!Таблица4[Высота])-1),Счёт!$B328))*G328),"")</f>
        <v/>
      </c>
      <c r="I328" t="str" cm="1">
        <f t="array" ref="I328">IFERROR(INDEX([1]!Таблица4[Цена],SMALL(IF([1]!Таблица4[Заявка]=Счёт!$C$2,ROW([1]!Таблица4[Высота])-1),Счёт!$B328)),"")</f>
        <v/>
      </c>
      <c r="J328" t="str" cm="1">
        <f t="array" ref="J328">IFERROR(INDEX([1]!Таблица4[[Сумма ]],SMALL(IF([1]!Таблица4[Заявка]=Счёт!$C$2,ROW([1]!Таблица4[Высота])-1),Счёт!$B328)),"")</f>
        <v/>
      </c>
    </row>
    <row r="329" spans="1:10" x14ac:dyDescent="0.25">
      <c r="A329" s="10">
        <v>322</v>
      </c>
      <c r="B329" s="11" t="str">
        <f t="shared" ref="B329:B392" si="5">IF($C$4&gt;A328,A329,"")</f>
        <v/>
      </c>
      <c r="C329" t="str" cm="1">
        <f t="array" ref="C329">IFERROR("Стеклопакет -  "&amp; INDEX([1]!Таблица4[Формула],SMALL(IF([1]!Таблица4[Заявка]=Счёт!$C$2,ROW([1]!Таблица4[Ширина])-1),Счёт!$B329)),"")</f>
        <v/>
      </c>
      <c r="E329" t="str" cm="1">
        <f t="array" ref="E329">IFERROR(INDEX([1]!Таблица4[Ширина],SMALL(IF([1]!Таблица4[Заявка]=Счёт!$C$2,ROW([1]!Таблица4[Ширина])-1),Счёт!$B329)),"")</f>
        <v/>
      </c>
      <c r="F329" t="str">
        <f t="array" ref="F329">IFERROR(INDEX([1]!Таблица4[Высота],SMALL(IF([1]!Таблица4[Заявка]=Счёт!$C$2,ROW([1]!Таблица4[Высота])-1),Счёт!$B329)),"")</f>
        <v/>
      </c>
      <c r="G329" t="str" cm="1">
        <f t="array" ref="G329">IFERROR(INDEX([1]!Таблица4[Кол.во.],SMALL(IF([1]!Таблица4[Заявка]=Счёт!$C$2,ROW([1]!Таблица4[Высота])-1),Счёт!$B329)),"")</f>
        <v/>
      </c>
      <c r="H329" t="str" cm="1">
        <f t="array" ref="H329">IFERROR((INDEX([1]!Таблица4[Площадь],SMALL(IF([1]!Таблица4[Заявка]=Счёт!$C$2,ROW([1]!Таблица4[Высота])-1),Счёт!$B329))*G329),"")</f>
        <v/>
      </c>
      <c r="I329" t="str" cm="1">
        <f t="array" ref="I329">IFERROR(INDEX([1]!Таблица4[Цена],SMALL(IF([1]!Таблица4[Заявка]=Счёт!$C$2,ROW([1]!Таблица4[Высота])-1),Счёт!$B329)),"")</f>
        <v/>
      </c>
      <c r="J329" t="str" cm="1">
        <f t="array" ref="J329">IFERROR(INDEX([1]!Таблица4[[Сумма ]],SMALL(IF([1]!Таблица4[Заявка]=Счёт!$C$2,ROW([1]!Таблица4[Высота])-1),Счёт!$B329)),"")</f>
        <v/>
      </c>
    </row>
    <row r="330" spans="1:10" x14ac:dyDescent="0.25">
      <c r="A330" s="10">
        <v>323</v>
      </c>
      <c r="B330" s="11" t="str">
        <f t="shared" si="5"/>
        <v/>
      </c>
      <c r="C330" t="str" cm="1">
        <f t="array" ref="C330">IFERROR("Стеклопакет -  "&amp; INDEX([1]!Таблица4[Формула],SMALL(IF([1]!Таблица4[Заявка]=Счёт!$C$2,ROW([1]!Таблица4[Ширина])-1),Счёт!$B330)),"")</f>
        <v/>
      </c>
      <c r="E330" t="str" cm="1">
        <f t="array" ref="E330">IFERROR(INDEX([1]!Таблица4[Ширина],SMALL(IF([1]!Таблица4[Заявка]=Счёт!$C$2,ROW([1]!Таблица4[Ширина])-1),Счёт!$B330)),"")</f>
        <v/>
      </c>
      <c r="F330" t="str">
        <f t="array" ref="F330">IFERROR(INDEX([1]!Таблица4[Высота],SMALL(IF([1]!Таблица4[Заявка]=Счёт!$C$2,ROW([1]!Таблица4[Высота])-1),Счёт!$B330)),"")</f>
        <v/>
      </c>
      <c r="G330" t="str" cm="1">
        <f t="array" ref="G330">IFERROR(INDEX([1]!Таблица4[Кол.во.],SMALL(IF([1]!Таблица4[Заявка]=Счёт!$C$2,ROW([1]!Таблица4[Высота])-1),Счёт!$B330)),"")</f>
        <v/>
      </c>
      <c r="H330" t="str" cm="1">
        <f t="array" ref="H330">IFERROR((INDEX([1]!Таблица4[Площадь],SMALL(IF([1]!Таблица4[Заявка]=Счёт!$C$2,ROW([1]!Таблица4[Высота])-1),Счёт!$B330))*G330),"")</f>
        <v/>
      </c>
      <c r="I330" t="str" cm="1">
        <f t="array" ref="I330">IFERROR(INDEX([1]!Таблица4[Цена],SMALL(IF([1]!Таблица4[Заявка]=Счёт!$C$2,ROW([1]!Таблица4[Высота])-1),Счёт!$B330)),"")</f>
        <v/>
      </c>
      <c r="J330" t="str" cm="1">
        <f t="array" ref="J330">IFERROR(INDEX([1]!Таблица4[[Сумма ]],SMALL(IF([1]!Таблица4[Заявка]=Счёт!$C$2,ROW([1]!Таблица4[Высота])-1),Счёт!$B330)),"")</f>
        <v/>
      </c>
    </row>
    <row r="331" spans="1:10" x14ac:dyDescent="0.25">
      <c r="A331" s="10">
        <v>324</v>
      </c>
      <c r="B331" s="11" t="str">
        <f t="shared" si="5"/>
        <v/>
      </c>
      <c r="C331" t="str" cm="1">
        <f t="array" ref="C331">IFERROR("Стеклопакет -  "&amp; INDEX([1]!Таблица4[Формула],SMALL(IF([1]!Таблица4[Заявка]=Счёт!$C$2,ROW([1]!Таблица4[Ширина])-1),Счёт!$B331)),"")</f>
        <v/>
      </c>
      <c r="E331" t="str" cm="1">
        <f t="array" ref="E331">IFERROR(INDEX([1]!Таблица4[Ширина],SMALL(IF([1]!Таблица4[Заявка]=Счёт!$C$2,ROW([1]!Таблица4[Ширина])-1),Счёт!$B331)),"")</f>
        <v/>
      </c>
      <c r="F331" t="str">
        <f t="array" ref="F331">IFERROR(INDEX([1]!Таблица4[Высота],SMALL(IF([1]!Таблица4[Заявка]=Счёт!$C$2,ROW([1]!Таблица4[Высота])-1),Счёт!$B331)),"")</f>
        <v/>
      </c>
      <c r="G331" t="str" cm="1">
        <f t="array" ref="G331">IFERROR(INDEX([1]!Таблица4[Кол.во.],SMALL(IF([1]!Таблица4[Заявка]=Счёт!$C$2,ROW([1]!Таблица4[Высота])-1),Счёт!$B331)),"")</f>
        <v/>
      </c>
      <c r="H331" t="str" cm="1">
        <f t="array" ref="H331">IFERROR((INDEX([1]!Таблица4[Площадь],SMALL(IF([1]!Таблица4[Заявка]=Счёт!$C$2,ROW([1]!Таблица4[Высота])-1),Счёт!$B331))*G331),"")</f>
        <v/>
      </c>
      <c r="I331" t="str" cm="1">
        <f t="array" ref="I331">IFERROR(INDEX([1]!Таблица4[Цена],SMALL(IF([1]!Таблица4[Заявка]=Счёт!$C$2,ROW([1]!Таблица4[Высота])-1),Счёт!$B331)),"")</f>
        <v/>
      </c>
      <c r="J331" t="str" cm="1">
        <f t="array" ref="J331">IFERROR(INDEX([1]!Таблица4[[Сумма ]],SMALL(IF([1]!Таблица4[Заявка]=Счёт!$C$2,ROW([1]!Таблица4[Высота])-1),Счёт!$B331)),"")</f>
        <v/>
      </c>
    </row>
    <row r="332" spans="1:10" x14ac:dyDescent="0.25">
      <c r="A332" s="10">
        <v>325</v>
      </c>
      <c r="B332" s="11" t="str">
        <f t="shared" si="5"/>
        <v/>
      </c>
      <c r="C332" t="str" cm="1">
        <f t="array" ref="C332">IFERROR("Стеклопакет -  "&amp; INDEX([1]!Таблица4[Формула],SMALL(IF([1]!Таблица4[Заявка]=Счёт!$C$2,ROW([1]!Таблица4[Ширина])-1),Счёт!$B332)),"")</f>
        <v/>
      </c>
      <c r="E332" t="str" cm="1">
        <f t="array" ref="E332">IFERROR(INDEX([1]!Таблица4[Ширина],SMALL(IF([1]!Таблица4[Заявка]=Счёт!$C$2,ROW([1]!Таблица4[Ширина])-1),Счёт!$B332)),"")</f>
        <v/>
      </c>
      <c r="F332" t="str">
        <f t="array" ref="F332">IFERROR(INDEX([1]!Таблица4[Высота],SMALL(IF([1]!Таблица4[Заявка]=Счёт!$C$2,ROW([1]!Таблица4[Высота])-1),Счёт!$B332)),"")</f>
        <v/>
      </c>
      <c r="G332" t="str" cm="1">
        <f t="array" ref="G332">IFERROR(INDEX([1]!Таблица4[Кол.во.],SMALL(IF([1]!Таблица4[Заявка]=Счёт!$C$2,ROW([1]!Таблица4[Высота])-1),Счёт!$B332)),"")</f>
        <v/>
      </c>
      <c r="H332" t="str" cm="1">
        <f t="array" ref="H332">IFERROR((INDEX([1]!Таблица4[Площадь],SMALL(IF([1]!Таблица4[Заявка]=Счёт!$C$2,ROW([1]!Таблица4[Высота])-1),Счёт!$B332))*G332),"")</f>
        <v/>
      </c>
      <c r="I332" t="str" cm="1">
        <f t="array" ref="I332">IFERROR(INDEX([1]!Таблица4[Цена],SMALL(IF([1]!Таблица4[Заявка]=Счёт!$C$2,ROW([1]!Таблица4[Высота])-1),Счёт!$B332)),"")</f>
        <v/>
      </c>
      <c r="J332" t="str" cm="1">
        <f t="array" ref="J332">IFERROR(INDEX([1]!Таблица4[[Сумма ]],SMALL(IF([1]!Таблица4[Заявка]=Счёт!$C$2,ROW([1]!Таблица4[Высота])-1),Счёт!$B332)),"")</f>
        <v/>
      </c>
    </row>
    <row r="333" spans="1:10" x14ac:dyDescent="0.25">
      <c r="A333" s="10">
        <v>326</v>
      </c>
      <c r="B333" s="11" t="str">
        <f t="shared" si="5"/>
        <v/>
      </c>
      <c r="C333" t="str" cm="1">
        <f t="array" ref="C333">IFERROR("Стеклопакет -  "&amp; INDEX([1]!Таблица4[Формула],SMALL(IF([1]!Таблица4[Заявка]=Счёт!$C$2,ROW([1]!Таблица4[Ширина])-1),Счёт!$B333)),"")</f>
        <v/>
      </c>
      <c r="E333" t="str" cm="1">
        <f t="array" ref="E333">IFERROR(INDEX([1]!Таблица4[Ширина],SMALL(IF([1]!Таблица4[Заявка]=Счёт!$C$2,ROW([1]!Таблица4[Ширина])-1),Счёт!$B333)),"")</f>
        <v/>
      </c>
      <c r="F333" t="str">
        <f t="array" ref="F333">IFERROR(INDEX([1]!Таблица4[Высота],SMALL(IF([1]!Таблица4[Заявка]=Счёт!$C$2,ROW([1]!Таблица4[Высота])-1),Счёт!$B333)),"")</f>
        <v/>
      </c>
      <c r="G333" t="str" cm="1">
        <f t="array" ref="G333">IFERROR(INDEX([1]!Таблица4[Кол.во.],SMALL(IF([1]!Таблица4[Заявка]=Счёт!$C$2,ROW([1]!Таблица4[Высота])-1),Счёт!$B333)),"")</f>
        <v/>
      </c>
      <c r="H333" t="str" cm="1">
        <f t="array" ref="H333">IFERROR((INDEX([1]!Таблица4[Площадь],SMALL(IF([1]!Таблица4[Заявка]=Счёт!$C$2,ROW([1]!Таблица4[Высота])-1),Счёт!$B333))*G333),"")</f>
        <v/>
      </c>
      <c r="I333" t="str" cm="1">
        <f t="array" ref="I333">IFERROR(INDEX([1]!Таблица4[Цена],SMALL(IF([1]!Таблица4[Заявка]=Счёт!$C$2,ROW([1]!Таблица4[Высота])-1),Счёт!$B333)),"")</f>
        <v/>
      </c>
      <c r="J333" t="str" cm="1">
        <f t="array" ref="J333">IFERROR(INDEX([1]!Таблица4[[Сумма ]],SMALL(IF([1]!Таблица4[Заявка]=Счёт!$C$2,ROW([1]!Таблица4[Высота])-1),Счёт!$B333)),"")</f>
        <v/>
      </c>
    </row>
    <row r="334" spans="1:10" x14ac:dyDescent="0.25">
      <c r="A334" s="10">
        <v>327</v>
      </c>
      <c r="B334" s="11" t="str">
        <f t="shared" si="5"/>
        <v/>
      </c>
      <c r="C334" t="str" cm="1">
        <f t="array" ref="C334">IFERROR("Стеклопакет -  "&amp; INDEX([1]!Таблица4[Формула],SMALL(IF([1]!Таблица4[Заявка]=Счёт!$C$2,ROW([1]!Таблица4[Ширина])-1),Счёт!$B334)),"")</f>
        <v/>
      </c>
      <c r="E334" t="str" cm="1">
        <f t="array" ref="E334">IFERROR(INDEX([1]!Таблица4[Ширина],SMALL(IF([1]!Таблица4[Заявка]=Счёт!$C$2,ROW([1]!Таблица4[Ширина])-1),Счёт!$B334)),"")</f>
        <v/>
      </c>
      <c r="F334" t="str">
        <f t="array" ref="F334">IFERROR(INDEX([1]!Таблица4[Высота],SMALL(IF([1]!Таблица4[Заявка]=Счёт!$C$2,ROW([1]!Таблица4[Высота])-1),Счёт!$B334)),"")</f>
        <v/>
      </c>
      <c r="G334" t="str" cm="1">
        <f t="array" ref="G334">IFERROR(INDEX([1]!Таблица4[Кол.во.],SMALL(IF([1]!Таблица4[Заявка]=Счёт!$C$2,ROW([1]!Таблица4[Высота])-1),Счёт!$B334)),"")</f>
        <v/>
      </c>
      <c r="H334" t="str" cm="1">
        <f t="array" ref="H334">IFERROR((INDEX([1]!Таблица4[Площадь],SMALL(IF([1]!Таблица4[Заявка]=Счёт!$C$2,ROW([1]!Таблица4[Высота])-1),Счёт!$B334))*G334),"")</f>
        <v/>
      </c>
      <c r="I334" t="str" cm="1">
        <f t="array" ref="I334">IFERROR(INDEX([1]!Таблица4[Цена],SMALL(IF([1]!Таблица4[Заявка]=Счёт!$C$2,ROW([1]!Таблица4[Высота])-1),Счёт!$B334)),"")</f>
        <v/>
      </c>
      <c r="J334" t="str" cm="1">
        <f t="array" ref="J334">IFERROR(INDEX([1]!Таблица4[[Сумма ]],SMALL(IF([1]!Таблица4[Заявка]=Счёт!$C$2,ROW([1]!Таблица4[Высота])-1),Счёт!$B334)),"")</f>
        <v/>
      </c>
    </row>
    <row r="335" spans="1:10" x14ac:dyDescent="0.25">
      <c r="A335" s="10">
        <v>328</v>
      </c>
      <c r="B335" s="11" t="str">
        <f t="shared" si="5"/>
        <v/>
      </c>
      <c r="C335" t="str" cm="1">
        <f t="array" ref="C335">IFERROR("Стеклопакет -  "&amp; INDEX([1]!Таблица4[Формула],SMALL(IF([1]!Таблица4[Заявка]=Счёт!$C$2,ROW([1]!Таблица4[Ширина])-1),Счёт!$B335)),"")</f>
        <v/>
      </c>
      <c r="E335" t="str" cm="1">
        <f t="array" ref="E335">IFERROR(INDEX([1]!Таблица4[Ширина],SMALL(IF([1]!Таблица4[Заявка]=Счёт!$C$2,ROW([1]!Таблица4[Ширина])-1),Счёт!$B335)),"")</f>
        <v/>
      </c>
      <c r="F335" t="str">
        <f t="array" ref="F335">IFERROR(INDEX([1]!Таблица4[Высота],SMALL(IF([1]!Таблица4[Заявка]=Счёт!$C$2,ROW([1]!Таблица4[Высота])-1),Счёт!$B335)),"")</f>
        <v/>
      </c>
      <c r="G335" t="str" cm="1">
        <f t="array" ref="G335">IFERROR(INDEX([1]!Таблица4[Кол.во.],SMALL(IF([1]!Таблица4[Заявка]=Счёт!$C$2,ROW([1]!Таблица4[Высота])-1),Счёт!$B335)),"")</f>
        <v/>
      </c>
      <c r="H335" t="str" cm="1">
        <f t="array" ref="H335">IFERROR((INDEX([1]!Таблица4[Площадь],SMALL(IF([1]!Таблица4[Заявка]=Счёт!$C$2,ROW([1]!Таблица4[Высота])-1),Счёт!$B335))*G335),"")</f>
        <v/>
      </c>
      <c r="I335" t="str" cm="1">
        <f t="array" ref="I335">IFERROR(INDEX([1]!Таблица4[Цена],SMALL(IF([1]!Таблица4[Заявка]=Счёт!$C$2,ROW([1]!Таблица4[Высота])-1),Счёт!$B335)),"")</f>
        <v/>
      </c>
      <c r="J335" t="str" cm="1">
        <f t="array" ref="J335">IFERROR(INDEX([1]!Таблица4[[Сумма ]],SMALL(IF([1]!Таблица4[Заявка]=Счёт!$C$2,ROW([1]!Таблица4[Высота])-1),Счёт!$B335)),"")</f>
        <v/>
      </c>
    </row>
    <row r="336" spans="1:10" x14ac:dyDescent="0.25">
      <c r="A336" s="10">
        <v>329</v>
      </c>
      <c r="B336" s="11" t="str">
        <f t="shared" si="5"/>
        <v/>
      </c>
      <c r="C336" t="str" cm="1">
        <f t="array" ref="C336">IFERROR("Стеклопакет -  "&amp; INDEX([1]!Таблица4[Формула],SMALL(IF([1]!Таблица4[Заявка]=Счёт!$C$2,ROW([1]!Таблица4[Ширина])-1),Счёт!$B336)),"")</f>
        <v/>
      </c>
      <c r="E336" t="str" cm="1">
        <f t="array" ref="E336">IFERROR(INDEX([1]!Таблица4[Ширина],SMALL(IF([1]!Таблица4[Заявка]=Счёт!$C$2,ROW([1]!Таблица4[Ширина])-1),Счёт!$B336)),"")</f>
        <v/>
      </c>
      <c r="F336" t="str">
        <f t="array" ref="F336">IFERROR(INDEX([1]!Таблица4[Высота],SMALL(IF([1]!Таблица4[Заявка]=Счёт!$C$2,ROW([1]!Таблица4[Высота])-1),Счёт!$B336)),"")</f>
        <v/>
      </c>
      <c r="G336" t="str" cm="1">
        <f t="array" ref="G336">IFERROR(INDEX([1]!Таблица4[Кол.во.],SMALL(IF([1]!Таблица4[Заявка]=Счёт!$C$2,ROW([1]!Таблица4[Высота])-1),Счёт!$B336)),"")</f>
        <v/>
      </c>
      <c r="H336" t="str" cm="1">
        <f t="array" ref="H336">IFERROR((INDEX([1]!Таблица4[Площадь],SMALL(IF([1]!Таблица4[Заявка]=Счёт!$C$2,ROW([1]!Таблица4[Высота])-1),Счёт!$B336))*G336),"")</f>
        <v/>
      </c>
      <c r="I336" t="str" cm="1">
        <f t="array" ref="I336">IFERROR(INDEX([1]!Таблица4[Цена],SMALL(IF([1]!Таблица4[Заявка]=Счёт!$C$2,ROW([1]!Таблица4[Высота])-1),Счёт!$B336)),"")</f>
        <v/>
      </c>
      <c r="J336" t="str" cm="1">
        <f t="array" ref="J336">IFERROR(INDEX([1]!Таблица4[[Сумма ]],SMALL(IF([1]!Таблица4[Заявка]=Счёт!$C$2,ROW([1]!Таблица4[Высота])-1),Счёт!$B336)),"")</f>
        <v/>
      </c>
    </row>
    <row r="337" spans="1:10" x14ac:dyDescent="0.25">
      <c r="A337" s="10">
        <v>330</v>
      </c>
      <c r="B337" s="11" t="str">
        <f t="shared" si="5"/>
        <v/>
      </c>
      <c r="C337" t="str" cm="1">
        <f t="array" ref="C337">IFERROR("Стеклопакет -  "&amp; INDEX([1]!Таблица4[Формула],SMALL(IF([1]!Таблица4[Заявка]=Счёт!$C$2,ROW([1]!Таблица4[Ширина])-1),Счёт!$B337)),"")</f>
        <v/>
      </c>
      <c r="E337" t="str" cm="1">
        <f t="array" ref="E337">IFERROR(INDEX([1]!Таблица4[Ширина],SMALL(IF([1]!Таблица4[Заявка]=Счёт!$C$2,ROW([1]!Таблица4[Ширина])-1),Счёт!$B337)),"")</f>
        <v/>
      </c>
      <c r="F337" t="str">
        <f t="array" ref="F337">IFERROR(INDEX([1]!Таблица4[Высота],SMALL(IF([1]!Таблица4[Заявка]=Счёт!$C$2,ROW([1]!Таблица4[Высота])-1),Счёт!$B337)),"")</f>
        <v/>
      </c>
      <c r="G337" t="str" cm="1">
        <f t="array" ref="G337">IFERROR(INDEX([1]!Таблица4[Кол.во.],SMALL(IF([1]!Таблица4[Заявка]=Счёт!$C$2,ROW([1]!Таблица4[Высота])-1),Счёт!$B337)),"")</f>
        <v/>
      </c>
      <c r="H337" t="str" cm="1">
        <f t="array" ref="H337">IFERROR((INDEX([1]!Таблица4[Площадь],SMALL(IF([1]!Таблица4[Заявка]=Счёт!$C$2,ROW([1]!Таблица4[Высота])-1),Счёт!$B337))*G337),"")</f>
        <v/>
      </c>
      <c r="I337" t="str" cm="1">
        <f t="array" ref="I337">IFERROR(INDEX([1]!Таблица4[Цена],SMALL(IF([1]!Таблица4[Заявка]=Счёт!$C$2,ROW([1]!Таблица4[Высота])-1),Счёт!$B337)),"")</f>
        <v/>
      </c>
      <c r="J337" t="str" cm="1">
        <f t="array" ref="J337">IFERROR(INDEX([1]!Таблица4[[Сумма ]],SMALL(IF([1]!Таблица4[Заявка]=Счёт!$C$2,ROW([1]!Таблица4[Высота])-1),Счёт!$B337)),"")</f>
        <v/>
      </c>
    </row>
    <row r="338" spans="1:10" x14ac:dyDescent="0.25">
      <c r="A338" s="10">
        <v>331</v>
      </c>
      <c r="B338" s="11" t="str">
        <f t="shared" si="5"/>
        <v/>
      </c>
      <c r="C338" t="str" cm="1">
        <f t="array" ref="C338">IFERROR("Стеклопакет -  "&amp; INDEX([1]!Таблица4[Формула],SMALL(IF([1]!Таблица4[Заявка]=Счёт!$C$2,ROW([1]!Таблица4[Ширина])-1),Счёт!$B338)),"")</f>
        <v/>
      </c>
      <c r="E338" t="str" cm="1">
        <f t="array" ref="E338">IFERROR(INDEX([1]!Таблица4[Ширина],SMALL(IF([1]!Таблица4[Заявка]=Счёт!$C$2,ROW([1]!Таблица4[Ширина])-1),Счёт!$B338)),"")</f>
        <v/>
      </c>
      <c r="F338" t="str">
        <f t="array" ref="F338">IFERROR(INDEX([1]!Таблица4[Высота],SMALL(IF([1]!Таблица4[Заявка]=Счёт!$C$2,ROW([1]!Таблица4[Высота])-1),Счёт!$B338)),"")</f>
        <v/>
      </c>
      <c r="G338" t="str" cm="1">
        <f t="array" ref="G338">IFERROR(INDEX([1]!Таблица4[Кол.во.],SMALL(IF([1]!Таблица4[Заявка]=Счёт!$C$2,ROW([1]!Таблица4[Высота])-1),Счёт!$B338)),"")</f>
        <v/>
      </c>
      <c r="H338" t="str" cm="1">
        <f t="array" ref="H338">IFERROR((INDEX([1]!Таблица4[Площадь],SMALL(IF([1]!Таблица4[Заявка]=Счёт!$C$2,ROW([1]!Таблица4[Высота])-1),Счёт!$B338))*G338),"")</f>
        <v/>
      </c>
      <c r="I338" t="str" cm="1">
        <f t="array" ref="I338">IFERROR(INDEX([1]!Таблица4[Цена],SMALL(IF([1]!Таблица4[Заявка]=Счёт!$C$2,ROW([1]!Таблица4[Высота])-1),Счёт!$B338)),"")</f>
        <v/>
      </c>
      <c r="J338" t="str" cm="1">
        <f t="array" ref="J338">IFERROR(INDEX([1]!Таблица4[[Сумма ]],SMALL(IF([1]!Таблица4[Заявка]=Счёт!$C$2,ROW([1]!Таблица4[Высота])-1),Счёт!$B338)),"")</f>
        <v/>
      </c>
    </row>
    <row r="339" spans="1:10" x14ac:dyDescent="0.25">
      <c r="A339" s="10">
        <v>332</v>
      </c>
      <c r="B339" s="11" t="str">
        <f t="shared" si="5"/>
        <v/>
      </c>
      <c r="C339" t="str" cm="1">
        <f t="array" ref="C339">IFERROR("Стеклопакет -  "&amp; INDEX([1]!Таблица4[Формула],SMALL(IF([1]!Таблица4[Заявка]=Счёт!$C$2,ROW([1]!Таблица4[Ширина])-1),Счёт!$B339)),"")</f>
        <v/>
      </c>
      <c r="E339" t="str" cm="1">
        <f t="array" ref="E339">IFERROR(INDEX([1]!Таблица4[Ширина],SMALL(IF([1]!Таблица4[Заявка]=Счёт!$C$2,ROW([1]!Таблица4[Ширина])-1),Счёт!$B339)),"")</f>
        <v/>
      </c>
      <c r="F339" t="str">
        <f t="array" ref="F339">IFERROR(INDEX([1]!Таблица4[Высота],SMALL(IF([1]!Таблица4[Заявка]=Счёт!$C$2,ROW([1]!Таблица4[Высота])-1),Счёт!$B339)),"")</f>
        <v/>
      </c>
      <c r="G339" t="str" cm="1">
        <f t="array" ref="G339">IFERROR(INDEX([1]!Таблица4[Кол.во.],SMALL(IF([1]!Таблица4[Заявка]=Счёт!$C$2,ROW([1]!Таблица4[Высота])-1),Счёт!$B339)),"")</f>
        <v/>
      </c>
      <c r="H339" t="str" cm="1">
        <f t="array" ref="H339">IFERROR((INDEX([1]!Таблица4[Площадь],SMALL(IF([1]!Таблица4[Заявка]=Счёт!$C$2,ROW([1]!Таблица4[Высота])-1),Счёт!$B339))*G339),"")</f>
        <v/>
      </c>
      <c r="I339" t="str" cm="1">
        <f t="array" ref="I339">IFERROR(INDEX([1]!Таблица4[Цена],SMALL(IF([1]!Таблица4[Заявка]=Счёт!$C$2,ROW([1]!Таблица4[Высота])-1),Счёт!$B339)),"")</f>
        <v/>
      </c>
      <c r="J339" t="str" cm="1">
        <f t="array" ref="J339">IFERROR(INDEX([1]!Таблица4[[Сумма ]],SMALL(IF([1]!Таблица4[Заявка]=Счёт!$C$2,ROW([1]!Таблица4[Высота])-1),Счёт!$B339)),"")</f>
        <v/>
      </c>
    </row>
    <row r="340" spans="1:10" x14ac:dyDescent="0.25">
      <c r="A340" s="10">
        <v>333</v>
      </c>
      <c r="B340" s="11" t="str">
        <f t="shared" si="5"/>
        <v/>
      </c>
      <c r="C340" t="str" cm="1">
        <f t="array" ref="C340">IFERROR("Стеклопакет -  "&amp; INDEX([1]!Таблица4[Формула],SMALL(IF([1]!Таблица4[Заявка]=Счёт!$C$2,ROW([1]!Таблица4[Ширина])-1),Счёт!$B340)),"")</f>
        <v/>
      </c>
      <c r="E340" t="str" cm="1">
        <f t="array" ref="E340">IFERROR(INDEX([1]!Таблица4[Ширина],SMALL(IF([1]!Таблица4[Заявка]=Счёт!$C$2,ROW([1]!Таблица4[Ширина])-1),Счёт!$B340)),"")</f>
        <v/>
      </c>
      <c r="F340" t="str">
        <f t="array" ref="F340">IFERROR(INDEX([1]!Таблица4[Высота],SMALL(IF([1]!Таблица4[Заявка]=Счёт!$C$2,ROW([1]!Таблица4[Высота])-1),Счёт!$B340)),"")</f>
        <v/>
      </c>
      <c r="G340" t="str" cm="1">
        <f t="array" ref="G340">IFERROR(INDEX([1]!Таблица4[Кол.во.],SMALL(IF([1]!Таблица4[Заявка]=Счёт!$C$2,ROW([1]!Таблица4[Высота])-1),Счёт!$B340)),"")</f>
        <v/>
      </c>
      <c r="H340" t="str" cm="1">
        <f t="array" ref="H340">IFERROR((INDEX([1]!Таблица4[Площадь],SMALL(IF([1]!Таблица4[Заявка]=Счёт!$C$2,ROW([1]!Таблица4[Высота])-1),Счёт!$B340))*G340),"")</f>
        <v/>
      </c>
      <c r="I340" t="str" cm="1">
        <f t="array" ref="I340">IFERROR(INDEX([1]!Таблица4[Цена],SMALL(IF([1]!Таблица4[Заявка]=Счёт!$C$2,ROW([1]!Таблица4[Высота])-1),Счёт!$B340)),"")</f>
        <v/>
      </c>
      <c r="J340" t="str" cm="1">
        <f t="array" ref="J340">IFERROR(INDEX([1]!Таблица4[[Сумма ]],SMALL(IF([1]!Таблица4[Заявка]=Счёт!$C$2,ROW([1]!Таблица4[Высота])-1),Счёт!$B340)),"")</f>
        <v/>
      </c>
    </row>
    <row r="341" spans="1:10" x14ac:dyDescent="0.25">
      <c r="A341" s="10">
        <v>334</v>
      </c>
      <c r="B341" s="11" t="str">
        <f t="shared" si="5"/>
        <v/>
      </c>
      <c r="C341" t="str" cm="1">
        <f t="array" ref="C341">IFERROR("Стеклопакет -  "&amp; INDEX([1]!Таблица4[Формула],SMALL(IF([1]!Таблица4[Заявка]=Счёт!$C$2,ROW([1]!Таблица4[Ширина])-1),Счёт!$B341)),"")</f>
        <v/>
      </c>
      <c r="E341" t="str" cm="1">
        <f t="array" ref="E341">IFERROR(INDEX([1]!Таблица4[Ширина],SMALL(IF([1]!Таблица4[Заявка]=Счёт!$C$2,ROW([1]!Таблица4[Ширина])-1),Счёт!$B341)),"")</f>
        <v/>
      </c>
      <c r="F341" t="str">
        <f t="array" ref="F341">IFERROR(INDEX([1]!Таблица4[Высота],SMALL(IF([1]!Таблица4[Заявка]=Счёт!$C$2,ROW([1]!Таблица4[Высота])-1),Счёт!$B341)),"")</f>
        <v/>
      </c>
      <c r="G341" t="str" cm="1">
        <f t="array" ref="G341">IFERROR(INDEX([1]!Таблица4[Кол.во.],SMALL(IF([1]!Таблица4[Заявка]=Счёт!$C$2,ROW([1]!Таблица4[Высота])-1),Счёт!$B341)),"")</f>
        <v/>
      </c>
      <c r="H341" t="str" cm="1">
        <f t="array" ref="H341">IFERROR((INDEX([1]!Таблица4[Площадь],SMALL(IF([1]!Таблица4[Заявка]=Счёт!$C$2,ROW([1]!Таблица4[Высота])-1),Счёт!$B341))*G341),"")</f>
        <v/>
      </c>
      <c r="I341" t="str" cm="1">
        <f t="array" ref="I341">IFERROR(INDEX([1]!Таблица4[Цена],SMALL(IF([1]!Таблица4[Заявка]=Счёт!$C$2,ROW([1]!Таблица4[Высота])-1),Счёт!$B341)),"")</f>
        <v/>
      </c>
      <c r="J341" t="str" cm="1">
        <f t="array" ref="J341">IFERROR(INDEX([1]!Таблица4[[Сумма ]],SMALL(IF([1]!Таблица4[Заявка]=Счёт!$C$2,ROW([1]!Таблица4[Высота])-1),Счёт!$B341)),"")</f>
        <v/>
      </c>
    </row>
    <row r="342" spans="1:10" x14ac:dyDescent="0.25">
      <c r="A342" s="10">
        <v>335</v>
      </c>
      <c r="B342" s="11" t="str">
        <f t="shared" si="5"/>
        <v/>
      </c>
      <c r="C342" t="str" cm="1">
        <f t="array" ref="C342">IFERROR("Стеклопакет -  "&amp; INDEX([1]!Таблица4[Формула],SMALL(IF([1]!Таблица4[Заявка]=Счёт!$C$2,ROW([1]!Таблица4[Ширина])-1),Счёт!$B342)),"")</f>
        <v/>
      </c>
      <c r="E342" t="str" cm="1">
        <f t="array" ref="E342">IFERROR(INDEX([1]!Таблица4[Ширина],SMALL(IF([1]!Таблица4[Заявка]=Счёт!$C$2,ROW([1]!Таблица4[Ширина])-1),Счёт!$B342)),"")</f>
        <v/>
      </c>
      <c r="F342" t="str">
        <f t="array" ref="F342">IFERROR(INDEX([1]!Таблица4[Высота],SMALL(IF([1]!Таблица4[Заявка]=Счёт!$C$2,ROW([1]!Таблица4[Высота])-1),Счёт!$B342)),"")</f>
        <v/>
      </c>
      <c r="G342" t="str" cm="1">
        <f t="array" ref="G342">IFERROR(INDEX([1]!Таблица4[Кол.во.],SMALL(IF([1]!Таблица4[Заявка]=Счёт!$C$2,ROW([1]!Таблица4[Высота])-1),Счёт!$B342)),"")</f>
        <v/>
      </c>
      <c r="H342" t="str" cm="1">
        <f t="array" ref="H342">IFERROR((INDEX([1]!Таблица4[Площадь],SMALL(IF([1]!Таблица4[Заявка]=Счёт!$C$2,ROW([1]!Таблица4[Высота])-1),Счёт!$B342))*G342),"")</f>
        <v/>
      </c>
      <c r="I342" t="str" cm="1">
        <f t="array" ref="I342">IFERROR(INDEX([1]!Таблица4[Цена],SMALL(IF([1]!Таблица4[Заявка]=Счёт!$C$2,ROW([1]!Таблица4[Высота])-1),Счёт!$B342)),"")</f>
        <v/>
      </c>
      <c r="J342" t="str" cm="1">
        <f t="array" ref="J342">IFERROR(INDEX([1]!Таблица4[[Сумма ]],SMALL(IF([1]!Таблица4[Заявка]=Счёт!$C$2,ROW([1]!Таблица4[Высота])-1),Счёт!$B342)),"")</f>
        <v/>
      </c>
    </row>
    <row r="343" spans="1:10" x14ac:dyDescent="0.25">
      <c r="A343" s="10">
        <v>336</v>
      </c>
      <c r="B343" s="11" t="str">
        <f t="shared" si="5"/>
        <v/>
      </c>
      <c r="C343" t="str" cm="1">
        <f t="array" ref="C343">IFERROR("Стеклопакет -  "&amp; INDEX([1]!Таблица4[Формула],SMALL(IF([1]!Таблица4[Заявка]=Счёт!$C$2,ROW([1]!Таблица4[Ширина])-1),Счёт!$B343)),"")</f>
        <v/>
      </c>
      <c r="E343" t="str" cm="1">
        <f t="array" ref="E343">IFERROR(INDEX([1]!Таблица4[Ширина],SMALL(IF([1]!Таблица4[Заявка]=Счёт!$C$2,ROW([1]!Таблица4[Ширина])-1),Счёт!$B343)),"")</f>
        <v/>
      </c>
      <c r="F343" t="str">
        <f t="array" ref="F343">IFERROR(INDEX([1]!Таблица4[Высота],SMALL(IF([1]!Таблица4[Заявка]=Счёт!$C$2,ROW([1]!Таблица4[Высота])-1),Счёт!$B343)),"")</f>
        <v/>
      </c>
      <c r="G343" t="str" cm="1">
        <f t="array" ref="G343">IFERROR(INDEX([1]!Таблица4[Кол.во.],SMALL(IF([1]!Таблица4[Заявка]=Счёт!$C$2,ROW([1]!Таблица4[Высота])-1),Счёт!$B343)),"")</f>
        <v/>
      </c>
      <c r="H343" t="str" cm="1">
        <f t="array" ref="H343">IFERROR((INDEX([1]!Таблица4[Площадь],SMALL(IF([1]!Таблица4[Заявка]=Счёт!$C$2,ROW([1]!Таблица4[Высота])-1),Счёт!$B343))*G343),"")</f>
        <v/>
      </c>
      <c r="I343" t="str" cm="1">
        <f t="array" ref="I343">IFERROR(INDEX([1]!Таблица4[Цена],SMALL(IF([1]!Таблица4[Заявка]=Счёт!$C$2,ROW([1]!Таблица4[Высота])-1),Счёт!$B343)),"")</f>
        <v/>
      </c>
      <c r="J343" t="str" cm="1">
        <f t="array" ref="J343">IFERROR(INDEX([1]!Таблица4[[Сумма ]],SMALL(IF([1]!Таблица4[Заявка]=Счёт!$C$2,ROW([1]!Таблица4[Высота])-1),Счёт!$B343)),"")</f>
        <v/>
      </c>
    </row>
    <row r="344" spans="1:10" x14ac:dyDescent="0.25">
      <c r="A344" s="10">
        <v>337</v>
      </c>
      <c r="B344" s="11" t="str">
        <f t="shared" si="5"/>
        <v/>
      </c>
      <c r="C344" t="str" cm="1">
        <f t="array" ref="C344">IFERROR("Стеклопакет -  "&amp; INDEX([1]!Таблица4[Формула],SMALL(IF([1]!Таблица4[Заявка]=Счёт!$C$2,ROW([1]!Таблица4[Ширина])-1),Счёт!$B344)),"")</f>
        <v/>
      </c>
      <c r="E344" t="str" cm="1">
        <f t="array" ref="E344">IFERROR(INDEX([1]!Таблица4[Ширина],SMALL(IF([1]!Таблица4[Заявка]=Счёт!$C$2,ROW([1]!Таблица4[Ширина])-1),Счёт!$B344)),"")</f>
        <v/>
      </c>
      <c r="F344" t="str">
        <f t="array" ref="F344">IFERROR(INDEX([1]!Таблица4[Высота],SMALL(IF([1]!Таблица4[Заявка]=Счёт!$C$2,ROW([1]!Таблица4[Высота])-1),Счёт!$B344)),"")</f>
        <v/>
      </c>
      <c r="G344" t="str" cm="1">
        <f t="array" ref="G344">IFERROR(INDEX([1]!Таблица4[Кол.во.],SMALL(IF([1]!Таблица4[Заявка]=Счёт!$C$2,ROW([1]!Таблица4[Высота])-1),Счёт!$B344)),"")</f>
        <v/>
      </c>
      <c r="H344" t="str" cm="1">
        <f t="array" ref="H344">IFERROR((INDEX([1]!Таблица4[Площадь],SMALL(IF([1]!Таблица4[Заявка]=Счёт!$C$2,ROW([1]!Таблица4[Высота])-1),Счёт!$B344))*G344),"")</f>
        <v/>
      </c>
      <c r="I344" t="str" cm="1">
        <f t="array" ref="I344">IFERROR(INDEX([1]!Таблица4[Цена],SMALL(IF([1]!Таблица4[Заявка]=Счёт!$C$2,ROW([1]!Таблица4[Высота])-1),Счёт!$B344)),"")</f>
        <v/>
      </c>
      <c r="J344" t="str" cm="1">
        <f t="array" ref="J344">IFERROR(INDEX([1]!Таблица4[[Сумма ]],SMALL(IF([1]!Таблица4[Заявка]=Счёт!$C$2,ROW([1]!Таблица4[Высота])-1),Счёт!$B344)),"")</f>
        <v/>
      </c>
    </row>
    <row r="345" spans="1:10" x14ac:dyDescent="0.25">
      <c r="A345" s="10">
        <v>338</v>
      </c>
      <c r="B345" s="11" t="str">
        <f t="shared" si="5"/>
        <v/>
      </c>
      <c r="C345" t="str" cm="1">
        <f t="array" ref="C345">IFERROR("Стеклопакет -  "&amp; INDEX([1]!Таблица4[Формула],SMALL(IF([1]!Таблица4[Заявка]=Счёт!$C$2,ROW([1]!Таблица4[Ширина])-1),Счёт!$B345)),"")</f>
        <v/>
      </c>
      <c r="E345" t="str" cm="1">
        <f t="array" ref="E345">IFERROR(INDEX([1]!Таблица4[Ширина],SMALL(IF([1]!Таблица4[Заявка]=Счёт!$C$2,ROW([1]!Таблица4[Ширина])-1),Счёт!$B345)),"")</f>
        <v/>
      </c>
      <c r="F345" t="str">
        <f t="array" ref="F345">IFERROR(INDEX([1]!Таблица4[Высота],SMALL(IF([1]!Таблица4[Заявка]=Счёт!$C$2,ROW([1]!Таблица4[Высота])-1),Счёт!$B345)),"")</f>
        <v/>
      </c>
      <c r="G345" t="str" cm="1">
        <f t="array" ref="G345">IFERROR(INDEX([1]!Таблица4[Кол.во.],SMALL(IF([1]!Таблица4[Заявка]=Счёт!$C$2,ROW([1]!Таблица4[Высота])-1),Счёт!$B345)),"")</f>
        <v/>
      </c>
      <c r="H345" t="str" cm="1">
        <f t="array" ref="H345">IFERROR((INDEX([1]!Таблица4[Площадь],SMALL(IF([1]!Таблица4[Заявка]=Счёт!$C$2,ROW([1]!Таблица4[Высота])-1),Счёт!$B345))*G345),"")</f>
        <v/>
      </c>
      <c r="I345" t="str" cm="1">
        <f t="array" ref="I345">IFERROR(INDEX([1]!Таблица4[Цена],SMALL(IF([1]!Таблица4[Заявка]=Счёт!$C$2,ROW([1]!Таблица4[Высота])-1),Счёт!$B345)),"")</f>
        <v/>
      </c>
      <c r="J345" t="str" cm="1">
        <f t="array" ref="J345">IFERROR(INDEX([1]!Таблица4[[Сумма ]],SMALL(IF([1]!Таблица4[Заявка]=Счёт!$C$2,ROW([1]!Таблица4[Высота])-1),Счёт!$B345)),"")</f>
        <v/>
      </c>
    </row>
    <row r="346" spans="1:10" x14ac:dyDescent="0.25">
      <c r="A346" s="10">
        <v>339</v>
      </c>
      <c r="B346" s="11" t="str">
        <f t="shared" si="5"/>
        <v/>
      </c>
      <c r="C346" t="str" cm="1">
        <f t="array" ref="C346">IFERROR("Стеклопакет -  "&amp; INDEX([1]!Таблица4[Формула],SMALL(IF([1]!Таблица4[Заявка]=Счёт!$C$2,ROW([1]!Таблица4[Ширина])-1),Счёт!$B346)),"")</f>
        <v/>
      </c>
      <c r="E346" t="str" cm="1">
        <f t="array" ref="E346">IFERROR(INDEX([1]!Таблица4[Ширина],SMALL(IF([1]!Таблица4[Заявка]=Счёт!$C$2,ROW([1]!Таблица4[Ширина])-1),Счёт!$B346)),"")</f>
        <v/>
      </c>
      <c r="F346" t="str">
        <f t="array" ref="F346">IFERROR(INDEX([1]!Таблица4[Высота],SMALL(IF([1]!Таблица4[Заявка]=Счёт!$C$2,ROW([1]!Таблица4[Высота])-1),Счёт!$B346)),"")</f>
        <v/>
      </c>
      <c r="G346" t="str" cm="1">
        <f t="array" ref="G346">IFERROR(INDEX([1]!Таблица4[Кол.во.],SMALL(IF([1]!Таблица4[Заявка]=Счёт!$C$2,ROW([1]!Таблица4[Высота])-1),Счёт!$B346)),"")</f>
        <v/>
      </c>
      <c r="H346" t="str" cm="1">
        <f t="array" ref="H346">IFERROR((INDEX([1]!Таблица4[Площадь],SMALL(IF([1]!Таблица4[Заявка]=Счёт!$C$2,ROW([1]!Таблица4[Высота])-1),Счёт!$B346))*G346),"")</f>
        <v/>
      </c>
      <c r="I346" t="str" cm="1">
        <f t="array" ref="I346">IFERROR(INDEX([1]!Таблица4[Цена],SMALL(IF([1]!Таблица4[Заявка]=Счёт!$C$2,ROW([1]!Таблица4[Высота])-1),Счёт!$B346)),"")</f>
        <v/>
      </c>
      <c r="J346" t="str" cm="1">
        <f t="array" ref="J346">IFERROR(INDEX([1]!Таблица4[[Сумма ]],SMALL(IF([1]!Таблица4[Заявка]=Счёт!$C$2,ROW([1]!Таблица4[Высота])-1),Счёт!$B346)),"")</f>
        <v/>
      </c>
    </row>
    <row r="347" spans="1:10" x14ac:dyDescent="0.25">
      <c r="A347" s="10">
        <v>340</v>
      </c>
      <c r="B347" s="11" t="str">
        <f t="shared" si="5"/>
        <v/>
      </c>
      <c r="C347" t="str" cm="1">
        <f t="array" ref="C347">IFERROR("Стеклопакет -  "&amp; INDEX([1]!Таблица4[Формула],SMALL(IF([1]!Таблица4[Заявка]=Счёт!$C$2,ROW([1]!Таблица4[Ширина])-1),Счёт!$B347)),"")</f>
        <v/>
      </c>
      <c r="E347" t="str" cm="1">
        <f t="array" ref="E347">IFERROR(INDEX([1]!Таблица4[Ширина],SMALL(IF([1]!Таблица4[Заявка]=Счёт!$C$2,ROW([1]!Таблица4[Ширина])-1),Счёт!$B347)),"")</f>
        <v/>
      </c>
      <c r="F347" t="str">
        <f t="array" ref="F347">IFERROR(INDEX([1]!Таблица4[Высота],SMALL(IF([1]!Таблица4[Заявка]=Счёт!$C$2,ROW([1]!Таблица4[Высота])-1),Счёт!$B347)),"")</f>
        <v/>
      </c>
      <c r="G347" t="str" cm="1">
        <f t="array" ref="G347">IFERROR(INDEX([1]!Таблица4[Кол.во.],SMALL(IF([1]!Таблица4[Заявка]=Счёт!$C$2,ROW([1]!Таблица4[Высота])-1),Счёт!$B347)),"")</f>
        <v/>
      </c>
      <c r="H347" t="str" cm="1">
        <f t="array" ref="H347">IFERROR((INDEX([1]!Таблица4[Площадь],SMALL(IF([1]!Таблица4[Заявка]=Счёт!$C$2,ROW([1]!Таблица4[Высота])-1),Счёт!$B347))*G347),"")</f>
        <v/>
      </c>
      <c r="I347" t="str" cm="1">
        <f t="array" ref="I347">IFERROR(INDEX([1]!Таблица4[Цена],SMALL(IF([1]!Таблица4[Заявка]=Счёт!$C$2,ROW([1]!Таблица4[Высота])-1),Счёт!$B347)),"")</f>
        <v/>
      </c>
      <c r="J347" t="str" cm="1">
        <f t="array" ref="J347">IFERROR(INDEX([1]!Таблица4[[Сумма ]],SMALL(IF([1]!Таблица4[Заявка]=Счёт!$C$2,ROW([1]!Таблица4[Высота])-1),Счёт!$B347)),"")</f>
        <v/>
      </c>
    </row>
    <row r="348" spans="1:10" x14ac:dyDescent="0.25">
      <c r="A348" s="10">
        <v>341</v>
      </c>
      <c r="B348" s="11" t="str">
        <f t="shared" si="5"/>
        <v/>
      </c>
      <c r="C348" t="str" cm="1">
        <f t="array" ref="C348">IFERROR("Стеклопакет -  "&amp; INDEX([1]!Таблица4[Формула],SMALL(IF([1]!Таблица4[Заявка]=Счёт!$C$2,ROW([1]!Таблица4[Ширина])-1),Счёт!$B348)),"")</f>
        <v/>
      </c>
      <c r="E348" t="str" cm="1">
        <f t="array" ref="E348">IFERROR(INDEX([1]!Таблица4[Ширина],SMALL(IF([1]!Таблица4[Заявка]=Счёт!$C$2,ROW([1]!Таблица4[Ширина])-1),Счёт!$B348)),"")</f>
        <v/>
      </c>
      <c r="F348" t="str">
        <f t="array" ref="F348">IFERROR(INDEX([1]!Таблица4[Высота],SMALL(IF([1]!Таблица4[Заявка]=Счёт!$C$2,ROW([1]!Таблица4[Высота])-1),Счёт!$B348)),"")</f>
        <v/>
      </c>
      <c r="G348" t="str" cm="1">
        <f t="array" ref="G348">IFERROR(INDEX([1]!Таблица4[Кол.во.],SMALL(IF([1]!Таблица4[Заявка]=Счёт!$C$2,ROW([1]!Таблица4[Высота])-1),Счёт!$B348)),"")</f>
        <v/>
      </c>
      <c r="H348" t="str" cm="1">
        <f t="array" ref="H348">IFERROR((INDEX([1]!Таблица4[Площадь],SMALL(IF([1]!Таблица4[Заявка]=Счёт!$C$2,ROW([1]!Таблица4[Высота])-1),Счёт!$B348))*G348),"")</f>
        <v/>
      </c>
      <c r="I348" t="str" cm="1">
        <f t="array" ref="I348">IFERROR(INDEX([1]!Таблица4[Цена],SMALL(IF([1]!Таблица4[Заявка]=Счёт!$C$2,ROW([1]!Таблица4[Высота])-1),Счёт!$B348)),"")</f>
        <v/>
      </c>
      <c r="J348" t="str" cm="1">
        <f t="array" ref="J348">IFERROR(INDEX([1]!Таблица4[[Сумма ]],SMALL(IF([1]!Таблица4[Заявка]=Счёт!$C$2,ROW([1]!Таблица4[Высота])-1),Счёт!$B348)),"")</f>
        <v/>
      </c>
    </row>
    <row r="349" spans="1:10" x14ac:dyDescent="0.25">
      <c r="A349" s="10">
        <v>342</v>
      </c>
      <c r="B349" s="11" t="str">
        <f t="shared" si="5"/>
        <v/>
      </c>
      <c r="C349" t="str" cm="1">
        <f t="array" ref="C349">IFERROR("Стеклопакет -  "&amp; INDEX([1]!Таблица4[Формула],SMALL(IF([1]!Таблица4[Заявка]=Счёт!$C$2,ROW([1]!Таблица4[Ширина])-1),Счёт!$B349)),"")</f>
        <v/>
      </c>
      <c r="E349" t="str" cm="1">
        <f t="array" ref="E349">IFERROR(INDEX([1]!Таблица4[Ширина],SMALL(IF([1]!Таблица4[Заявка]=Счёт!$C$2,ROW([1]!Таблица4[Ширина])-1),Счёт!$B349)),"")</f>
        <v/>
      </c>
      <c r="F349" t="str">
        <f t="array" ref="F349">IFERROR(INDEX([1]!Таблица4[Высота],SMALL(IF([1]!Таблица4[Заявка]=Счёт!$C$2,ROW([1]!Таблица4[Высота])-1),Счёт!$B349)),"")</f>
        <v/>
      </c>
      <c r="G349" t="str" cm="1">
        <f t="array" ref="G349">IFERROR(INDEX([1]!Таблица4[Кол.во.],SMALL(IF([1]!Таблица4[Заявка]=Счёт!$C$2,ROW([1]!Таблица4[Высота])-1),Счёт!$B349)),"")</f>
        <v/>
      </c>
      <c r="H349" t="str" cm="1">
        <f t="array" ref="H349">IFERROR((INDEX([1]!Таблица4[Площадь],SMALL(IF([1]!Таблица4[Заявка]=Счёт!$C$2,ROW([1]!Таблица4[Высота])-1),Счёт!$B349))*G349),"")</f>
        <v/>
      </c>
      <c r="I349" t="str" cm="1">
        <f t="array" ref="I349">IFERROR(INDEX([1]!Таблица4[Цена],SMALL(IF([1]!Таблица4[Заявка]=Счёт!$C$2,ROW([1]!Таблица4[Высота])-1),Счёт!$B349)),"")</f>
        <v/>
      </c>
      <c r="J349" t="str" cm="1">
        <f t="array" ref="J349">IFERROR(INDEX([1]!Таблица4[[Сумма ]],SMALL(IF([1]!Таблица4[Заявка]=Счёт!$C$2,ROW([1]!Таблица4[Высота])-1),Счёт!$B349)),"")</f>
        <v/>
      </c>
    </row>
    <row r="350" spans="1:10" x14ac:dyDescent="0.25">
      <c r="A350" s="10">
        <v>343</v>
      </c>
      <c r="B350" s="11" t="str">
        <f t="shared" si="5"/>
        <v/>
      </c>
      <c r="C350" t="str" cm="1">
        <f t="array" ref="C350">IFERROR("Стеклопакет -  "&amp; INDEX([1]!Таблица4[Формула],SMALL(IF([1]!Таблица4[Заявка]=Счёт!$C$2,ROW([1]!Таблица4[Ширина])-1),Счёт!$B350)),"")</f>
        <v/>
      </c>
      <c r="E350" t="str" cm="1">
        <f t="array" ref="E350">IFERROR(INDEX([1]!Таблица4[Ширина],SMALL(IF([1]!Таблица4[Заявка]=Счёт!$C$2,ROW([1]!Таблица4[Ширина])-1),Счёт!$B350)),"")</f>
        <v/>
      </c>
      <c r="F350" t="str">
        <f t="array" ref="F350">IFERROR(INDEX([1]!Таблица4[Высота],SMALL(IF([1]!Таблица4[Заявка]=Счёт!$C$2,ROW([1]!Таблица4[Высота])-1),Счёт!$B350)),"")</f>
        <v/>
      </c>
      <c r="G350" t="str" cm="1">
        <f t="array" ref="G350">IFERROR(INDEX([1]!Таблица4[Кол.во.],SMALL(IF([1]!Таблица4[Заявка]=Счёт!$C$2,ROW([1]!Таблица4[Высота])-1),Счёт!$B350)),"")</f>
        <v/>
      </c>
      <c r="H350" t="str" cm="1">
        <f t="array" ref="H350">IFERROR((INDEX([1]!Таблица4[Площадь],SMALL(IF([1]!Таблица4[Заявка]=Счёт!$C$2,ROW([1]!Таблица4[Высота])-1),Счёт!$B350))*G350),"")</f>
        <v/>
      </c>
      <c r="I350" t="str" cm="1">
        <f t="array" ref="I350">IFERROR(INDEX([1]!Таблица4[Цена],SMALL(IF([1]!Таблица4[Заявка]=Счёт!$C$2,ROW([1]!Таблица4[Высота])-1),Счёт!$B350)),"")</f>
        <v/>
      </c>
      <c r="J350" t="str" cm="1">
        <f t="array" ref="J350">IFERROR(INDEX([1]!Таблица4[[Сумма ]],SMALL(IF([1]!Таблица4[Заявка]=Счёт!$C$2,ROW([1]!Таблица4[Высота])-1),Счёт!$B350)),"")</f>
        <v/>
      </c>
    </row>
    <row r="351" spans="1:10" x14ac:dyDescent="0.25">
      <c r="A351" s="10">
        <v>344</v>
      </c>
      <c r="B351" s="11" t="str">
        <f t="shared" si="5"/>
        <v/>
      </c>
      <c r="C351" t="str" cm="1">
        <f t="array" ref="C351">IFERROR("Стеклопакет -  "&amp; INDEX([1]!Таблица4[Формула],SMALL(IF([1]!Таблица4[Заявка]=Счёт!$C$2,ROW([1]!Таблица4[Ширина])-1),Счёт!$B351)),"")</f>
        <v/>
      </c>
      <c r="E351" t="str" cm="1">
        <f t="array" ref="E351">IFERROR(INDEX([1]!Таблица4[Ширина],SMALL(IF([1]!Таблица4[Заявка]=Счёт!$C$2,ROW([1]!Таблица4[Ширина])-1),Счёт!$B351)),"")</f>
        <v/>
      </c>
      <c r="F351" t="str">
        <f t="array" ref="F351">IFERROR(INDEX([1]!Таблица4[Высота],SMALL(IF([1]!Таблица4[Заявка]=Счёт!$C$2,ROW([1]!Таблица4[Высота])-1),Счёт!$B351)),"")</f>
        <v/>
      </c>
      <c r="G351" t="str" cm="1">
        <f t="array" ref="G351">IFERROR(INDEX([1]!Таблица4[Кол.во.],SMALL(IF([1]!Таблица4[Заявка]=Счёт!$C$2,ROW([1]!Таблица4[Высота])-1),Счёт!$B351)),"")</f>
        <v/>
      </c>
      <c r="H351" t="str" cm="1">
        <f t="array" ref="H351">IFERROR((INDEX([1]!Таблица4[Площадь],SMALL(IF([1]!Таблица4[Заявка]=Счёт!$C$2,ROW([1]!Таблица4[Высота])-1),Счёт!$B351))*G351),"")</f>
        <v/>
      </c>
      <c r="I351" t="str" cm="1">
        <f t="array" ref="I351">IFERROR(INDEX([1]!Таблица4[Цена],SMALL(IF([1]!Таблица4[Заявка]=Счёт!$C$2,ROW([1]!Таблица4[Высота])-1),Счёт!$B351)),"")</f>
        <v/>
      </c>
      <c r="J351" t="str" cm="1">
        <f t="array" ref="J351">IFERROR(INDEX([1]!Таблица4[[Сумма ]],SMALL(IF([1]!Таблица4[Заявка]=Счёт!$C$2,ROW([1]!Таблица4[Высота])-1),Счёт!$B351)),"")</f>
        <v/>
      </c>
    </row>
    <row r="352" spans="1:10" x14ac:dyDescent="0.25">
      <c r="A352" s="10">
        <v>345</v>
      </c>
      <c r="B352" s="11" t="str">
        <f t="shared" si="5"/>
        <v/>
      </c>
      <c r="C352" t="str" cm="1">
        <f t="array" ref="C352">IFERROR("Стеклопакет -  "&amp; INDEX([1]!Таблица4[Формула],SMALL(IF([1]!Таблица4[Заявка]=Счёт!$C$2,ROW([1]!Таблица4[Ширина])-1),Счёт!$B352)),"")</f>
        <v/>
      </c>
      <c r="E352" t="str" cm="1">
        <f t="array" ref="E352">IFERROR(INDEX([1]!Таблица4[Ширина],SMALL(IF([1]!Таблица4[Заявка]=Счёт!$C$2,ROW([1]!Таблица4[Ширина])-1),Счёт!$B352)),"")</f>
        <v/>
      </c>
      <c r="F352" t="str">
        <f t="array" ref="F352">IFERROR(INDEX([1]!Таблица4[Высота],SMALL(IF([1]!Таблица4[Заявка]=Счёт!$C$2,ROW([1]!Таблица4[Высота])-1),Счёт!$B352)),"")</f>
        <v/>
      </c>
      <c r="G352" t="str" cm="1">
        <f t="array" ref="G352">IFERROR(INDEX([1]!Таблица4[Кол.во.],SMALL(IF([1]!Таблица4[Заявка]=Счёт!$C$2,ROW([1]!Таблица4[Высота])-1),Счёт!$B352)),"")</f>
        <v/>
      </c>
      <c r="H352" t="str" cm="1">
        <f t="array" ref="H352">IFERROR((INDEX([1]!Таблица4[Площадь],SMALL(IF([1]!Таблица4[Заявка]=Счёт!$C$2,ROW([1]!Таблица4[Высота])-1),Счёт!$B352))*G352),"")</f>
        <v/>
      </c>
      <c r="I352" t="str" cm="1">
        <f t="array" ref="I352">IFERROR(INDEX([1]!Таблица4[Цена],SMALL(IF([1]!Таблица4[Заявка]=Счёт!$C$2,ROW([1]!Таблица4[Высота])-1),Счёт!$B352)),"")</f>
        <v/>
      </c>
      <c r="J352" t="str" cm="1">
        <f t="array" ref="J352">IFERROR(INDEX([1]!Таблица4[[Сумма ]],SMALL(IF([1]!Таблица4[Заявка]=Счёт!$C$2,ROW([1]!Таблица4[Высота])-1),Счёт!$B352)),"")</f>
        <v/>
      </c>
    </row>
    <row r="353" spans="1:10" x14ac:dyDescent="0.25">
      <c r="A353" s="10">
        <v>346</v>
      </c>
      <c r="B353" s="11" t="str">
        <f t="shared" si="5"/>
        <v/>
      </c>
      <c r="C353" t="str" cm="1">
        <f t="array" ref="C353">IFERROR("Стеклопакет -  "&amp; INDEX([1]!Таблица4[Формула],SMALL(IF([1]!Таблица4[Заявка]=Счёт!$C$2,ROW([1]!Таблица4[Ширина])-1),Счёт!$B353)),"")</f>
        <v/>
      </c>
      <c r="E353" t="str" cm="1">
        <f t="array" ref="E353">IFERROR(INDEX([1]!Таблица4[Ширина],SMALL(IF([1]!Таблица4[Заявка]=Счёт!$C$2,ROW([1]!Таблица4[Ширина])-1),Счёт!$B353)),"")</f>
        <v/>
      </c>
      <c r="F353" t="str">
        <f t="array" ref="F353">IFERROR(INDEX([1]!Таблица4[Высота],SMALL(IF([1]!Таблица4[Заявка]=Счёт!$C$2,ROW([1]!Таблица4[Высота])-1),Счёт!$B353)),"")</f>
        <v/>
      </c>
      <c r="G353" t="str" cm="1">
        <f t="array" ref="G353">IFERROR(INDEX([1]!Таблица4[Кол.во.],SMALL(IF([1]!Таблица4[Заявка]=Счёт!$C$2,ROW([1]!Таблица4[Высота])-1),Счёт!$B353)),"")</f>
        <v/>
      </c>
      <c r="H353" t="str" cm="1">
        <f t="array" ref="H353">IFERROR((INDEX([1]!Таблица4[Площадь],SMALL(IF([1]!Таблица4[Заявка]=Счёт!$C$2,ROW([1]!Таблица4[Высота])-1),Счёт!$B353))*G353),"")</f>
        <v/>
      </c>
      <c r="I353" t="str" cm="1">
        <f t="array" ref="I353">IFERROR(INDEX([1]!Таблица4[Цена],SMALL(IF([1]!Таблица4[Заявка]=Счёт!$C$2,ROW([1]!Таблица4[Высота])-1),Счёт!$B353)),"")</f>
        <v/>
      </c>
      <c r="J353" t="str" cm="1">
        <f t="array" ref="J353">IFERROR(INDEX([1]!Таблица4[[Сумма ]],SMALL(IF([1]!Таблица4[Заявка]=Счёт!$C$2,ROW([1]!Таблица4[Высота])-1),Счёт!$B353)),"")</f>
        <v/>
      </c>
    </row>
    <row r="354" spans="1:10" x14ac:dyDescent="0.25">
      <c r="A354" s="10">
        <v>347</v>
      </c>
      <c r="B354" s="11" t="str">
        <f t="shared" si="5"/>
        <v/>
      </c>
      <c r="C354" t="str" cm="1">
        <f t="array" ref="C354">IFERROR("Стеклопакет -  "&amp; INDEX([1]!Таблица4[Формула],SMALL(IF([1]!Таблица4[Заявка]=Счёт!$C$2,ROW([1]!Таблица4[Ширина])-1),Счёт!$B354)),"")</f>
        <v/>
      </c>
      <c r="E354" t="str" cm="1">
        <f t="array" ref="E354">IFERROR(INDEX([1]!Таблица4[Ширина],SMALL(IF([1]!Таблица4[Заявка]=Счёт!$C$2,ROW([1]!Таблица4[Ширина])-1),Счёт!$B354)),"")</f>
        <v/>
      </c>
      <c r="F354" t="str">
        <f t="array" ref="F354">IFERROR(INDEX([1]!Таблица4[Высота],SMALL(IF([1]!Таблица4[Заявка]=Счёт!$C$2,ROW([1]!Таблица4[Высота])-1),Счёт!$B354)),"")</f>
        <v/>
      </c>
      <c r="G354" t="str" cm="1">
        <f t="array" ref="G354">IFERROR(INDEX([1]!Таблица4[Кол.во.],SMALL(IF([1]!Таблица4[Заявка]=Счёт!$C$2,ROW([1]!Таблица4[Высота])-1),Счёт!$B354)),"")</f>
        <v/>
      </c>
      <c r="H354" t="str" cm="1">
        <f t="array" ref="H354">IFERROR((INDEX([1]!Таблица4[Площадь],SMALL(IF([1]!Таблица4[Заявка]=Счёт!$C$2,ROW([1]!Таблица4[Высота])-1),Счёт!$B354))*G354),"")</f>
        <v/>
      </c>
      <c r="I354" t="str" cm="1">
        <f t="array" ref="I354">IFERROR(INDEX([1]!Таблица4[Цена],SMALL(IF([1]!Таблица4[Заявка]=Счёт!$C$2,ROW([1]!Таблица4[Высота])-1),Счёт!$B354)),"")</f>
        <v/>
      </c>
      <c r="J354" t="str" cm="1">
        <f t="array" ref="J354">IFERROR(INDEX([1]!Таблица4[[Сумма ]],SMALL(IF([1]!Таблица4[Заявка]=Счёт!$C$2,ROW([1]!Таблица4[Высота])-1),Счёт!$B354)),"")</f>
        <v/>
      </c>
    </row>
    <row r="355" spans="1:10" x14ac:dyDescent="0.25">
      <c r="A355" s="10">
        <v>348</v>
      </c>
      <c r="B355" s="11" t="str">
        <f t="shared" si="5"/>
        <v/>
      </c>
      <c r="C355" t="str" cm="1">
        <f t="array" ref="C355">IFERROR("Стеклопакет -  "&amp; INDEX([1]!Таблица4[Формула],SMALL(IF([1]!Таблица4[Заявка]=Счёт!$C$2,ROW([1]!Таблица4[Ширина])-1),Счёт!$B355)),"")</f>
        <v/>
      </c>
      <c r="E355" t="str" cm="1">
        <f t="array" ref="E355">IFERROR(INDEX([1]!Таблица4[Ширина],SMALL(IF([1]!Таблица4[Заявка]=Счёт!$C$2,ROW([1]!Таблица4[Ширина])-1),Счёт!$B355)),"")</f>
        <v/>
      </c>
      <c r="F355" t="str">
        <f t="array" ref="F355">IFERROR(INDEX([1]!Таблица4[Высота],SMALL(IF([1]!Таблица4[Заявка]=Счёт!$C$2,ROW([1]!Таблица4[Высота])-1),Счёт!$B355)),"")</f>
        <v/>
      </c>
      <c r="G355" t="str" cm="1">
        <f t="array" ref="G355">IFERROR(INDEX([1]!Таблица4[Кол.во.],SMALL(IF([1]!Таблица4[Заявка]=Счёт!$C$2,ROW([1]!Таблица4[Высота])-1),Счёт!$B355)),"")</f>
        <v/>
      </c>
      <c r="H355" t="str" cm="1">
        <f t="array" ref="H355">IFERROR((INDEX([1]!Таблица4[Площадь],SMALL(IF([1]!Таблица4[Заявка]=Счёт!$C$2,ROW([1]!Таблица4[Высота])-1),Счёт!$B355))*G355),"")</f>
        <v/>
      </c>
      <c r="I355" t="str" cm="1">
        <f t="array" ref="I355">IFERROR(INDEX([1]!Таблица4[Цена],SMALL(IF([1]!Таблица4[Заявка]=Счёт!$C$2,ROW([1]!Таблица4[Высота])-1),Счёт!$B355)),"")</f>
        <v/>
      </c>
      <c r="J355" t="str" cm="1">
        <f t="array" ref="J355">IFERROR(INDEX([1]!Таблица4[[Сумма ]],SMALL(IF([1]!Таблица4[Заявка]=Счёт!$C$2,ROW([1]!Таблица4[Высота])-1),Счёт!$B355)),"")</f>
        <v/>
      </c>
    </row>
    <row r="356" spans="1:10" x14ac:dyDescent="0.25">
      <c r="A356" s="10">
        <v>349</v>
      </c>
      <c r="B356" s="11" t="str">
        <f t="shared" si="5"/>
        <v/>
      </c>
      <c r="C356" t="str" cm="1">
        <f t="array" ref="C356">IFERROR("Стеклопакет -  "&amp; INDEX([1]!Таблица4[Формула],SMALL(IF([1]!Таблица4[Заявка]=Счёт!$C$2,ROW([1]!Таблица4[Ширина])-1),Счёт!$B356)),"")</f>
        <v/>
      </c>
      <c r="E356" t="str" cm="1">
        <f t="array" ref="E356">IFERROR(INDEX([1]!Таблица4[Ширина],SMALL(IF([1]!Таблица4[Заявка]=Счёт!$C$2,ROW([1]!Таблица4[Ширина])-1),Счёт!$B356)),"")</f>
        <v/>
      </c>
      <c r="F356" t="str">
        <f t="array" ref="F356">IFERROR(INDEX([1]!Таблица4[Высота],SMALL(IF([1]!Таблица4[Заявка]=Счёт!$C$2,ROW([1]!Таблица4[Высота])-1),Счёт!$B356)),"")</f>
        <v/>
      </c>
      <c r="G356" t="str" cm="1">
        <f t="array" ref="G356">IFERROR(INDEX([1]!Таблица4[Кол.во.],SMALL(IF([1]!Таблица4[Заявка]=Счёт!$C$2,ROW([1]!Таблица4[Высота])-1),Счёт!$B356)),"")</f>
        <v/>
      </c>
      <c r="H356" t="str" cm="1">
        <f t="array" ref="H356">IFERROR((INDEX([1]!Таблица4[Площадь],SMALL(IF([1]!Таблица4[Заявка]=Счёт!$C$2,ROW([1]!Таблица4[Высота])-1),Счёт!$B356))*G356),"")</f>
        <v/>
      </c>
      <c r="I356" t="str" cm="1">
        <f t="array" ref="I356">IFERROR(INDEX([1]!Таблица4[Цена],SMALL(IF([1]!Таблица4[Заявка]=Счёт!$C$2,ROW([1]!Таблица4[Высота])-1),Счёт!$B356)),"")</f>
        <v/>
      </c>
      <c r="J356" t="str" cm="1">
        <f t="array" ref="J356">IFERROR(INDEX([1]!Таблица4[[Сумма ]],SMALL(IF([1]!Таблица4[Заявка]=Счёт!$C$2,ROW([1]!Таблица4[Высота])-1),Счёт!$B356)),"")</f>
        <v/>
      </c>
    </row>
    <row r="357" spans="1:10" x14ac:dyDescent="0.25">
      <c r="A357" s="10">
        <v>350</v>
      </c>
      <c r="B357" s="11" t="str">
        <f t="shared" si="5"/>
        <v/>
      </c>
      <c r="C357" t="str" cm="1">
        <f t="array" ref="C357">IFERROR("Стеклопакет -  "&amp; INDEX([1]!Таблица4[Формула],SMALL(IF([1]!Таблица4[Заявка]=Счёт!$C$2,ROW([1]!Таблица4[Ширина])-1),Счёт!$B357)),"")</f>
        <v/>
      </c>
      <c r="E357" t="str" cm="1">
        <f t="array" ref="E357">IFERROR(INDEX([1]!Таблица4[Ширина],SMALL(IF([1]!Таблица4[Заявка]=Счёт!$C$2,ROW([1]!Таблица4[Ширина])-1),Счёт!$B357)),"")</f>
        <v/>
      </c>
      <c r="F357" t="str">
        <f t="array" ref="F357">IFERROR(INDEX([1]!Таблица4[Высота],SMALL(IF([1]!Таблица4[Заявка]=Счёт!$C$2,ROW([1]!Таблица4[Высота])-1),Счёт!$B357)),"")</f>
        <v/>
      </c>
      <c r="G357" t="str" cm="1">
        <f t="array" ref="G357">IFERROR(INDEX([1]!Таблица4[Кол.во.],SMALL(IF([1]!Таблица4[Заявка]=Счёт!$C$2,ROW([1]!Таблица4[Высота])-1),Счёт!$B357)),"")</f>
        <v/>
      </c>
      <c r="H357" t="str" cm="1">
        <f t="array" ref="H357">IFERROR((INDEX([1]!Таблица4[Площадь],SMALL(IF([1]!Таблица4[Заявка]=Счёт!$C$2,ROW([1]!Таблица4[Высота])-1),Счёт!$B357))*G357),"")</f>
        <v/>
      </c>
      <c r="I357" t="str" cm="1">
        <f t="array" ref="I357">IFERROR(INDEX([1]!Таблица4[Цена],SMALL(IF([1]!Таблица4[Заявка]=Счёт!$C$2,ROW([1]!Таблица4[Высота])-1),Счёт!$B357)),"")</f>
        <v/>
      </c>
      <c r="J357" t="str" cm="1">
        <f t="array" ref="J357">IFERROR(INDEX([1]!Таблица4[[Сумма ]],SMALL(IF([1]!Таблица4[Заявка]=Счёт!$C$2,ROW([1]!Таблица4[Высота])-1),Счёт!$B357)),"")</f>
        <v/>
      </c>
    </row>
    <row r="358" spans="1:10" x14ac:dyDescent="0.25">
      <c r="A358" s="10">
        <v>351</v>
      </c>
      <c r="B358" s="11" t="str">
        <f t="shared" si="5"/>
        <v/>
      </c>
      <c r="C358" t="str" cm="1">
        <f t="array" ref="C358">IFERROR("Стеклопакет -  "&amp; INDEX([1]!Таблица4[Формула],SMALL(IF([1]!Таблица4[Заявка]=Счёт!$C$2,ROW([1]!Таблица4[Ширина])-1),Счёт!$B358)),"")</f>
        <v/>
      </c>
      <c r="E358" t="str" cm="1">
        <f t="array" ref="E358">IFERROR(INDEX([1]!Таблица4[Ширина],SMALL(IF([1]!Таблица4[Заявка]=Счёт!$C$2,ROW([1]!Таблица4[Ширина])-1),Счёт!$B358)),"")</f>
        <v/>
      </c>
      <c r="F358" t="str">
        <f t="array" ref="F358">IFERROR(INDEX([1]!Таблица4[Высота],SMALL(IF([1]!Таблица4[Заявка]=Счёт!$C$2,ROW([1]!Таблица4[Высота])-1),Счёт!$B358)),"")</f>
        <v/>
      </c>
      <c r="G358" t="str" cm="1">
        <f t="array" ref="G358">IFERROR(INDEX([1]!Таблица4[Кол.во.],SMALL(IF([1]!Таблица4[Заявка]=Счёт!$C$2,ROW([1]!Таблица4[Высота])-1),Счёт!$B358)),"")</f>
        <v/>
      </c>
      <c r="H358" t="str" cm="1">
        <f t="array" ref="H358">IFERROR((INDEX([1]!Таблица4[Площадь],SMALL(IF([1]!Таблица4[Заявка]=Счёт!$C$2,ROW([1]!Таблица4[Высота])-1),Счёт!$B358))*G358),"")</f>
        <v/>
      </c>
      <c r="I358" t="str" cm="1">
        <f t="array" ref="I358">IFERROR(INDEX([1]!Таблица4[Цена],SMALL(IF([1]!Таблица4[Заявка]=Счёт!$C$2,ROW([1]!Таблица4[Высота])-1),Счёт!$B358)),"")</f>
        <v/>
      </c>
      <c r="J358" t="str" cm="1">
        <f t="array" ref="J358">IFERROR(INDEX([1]!Таблица4[[Сумма ]],SMALL(IF([1]!Таблица4[Заявка]=Счёт!$C$2,ROW([1]!Таблица4[Высота])-1),Счёт!$B358)),"")</f>
        <v/>
      </c>
    </row>
    <row r="359" spans="1:10" x14ac:dyDescent="0.25">
      <c r="A359" s="10">
        <v>352</v>
      </c>
      <c r="B359" s="11" t="str">
        <f t="shared" si="5"/>
        <v/>
      </c>
      <c r="C359" t="str" cm="1">
        <f t="array" ref="C359">IFERROR("Стеклопакет -  "&amp; INDEX([1]!Таблица4[Формула],SMALL(IF([1]!Таблица4[Заявка]=Счёт!$C$2,ROW([1]!Таблица4[Ширина])-1),Счёт!$B359)),"")</f>
        <v/>
      </c>
      <c r="E359" t="str" cm="1">
        <f t="array" ref="E359">IFERROR(INDEX([1]!Таблица4[Ширина],SMALL(IF([1]!Таблица4[Заявка]=Счёт!$C$2,ROW([1]!Таблица4[Ширина])-1),Счёт!$B359)),"")</f>
        <v/>
      </c>
      <c r="F359" t="str">
        <f t="array" ref="F359">IFERROR(INDEX([1]!Таблица4[Высота],SMALL(IF([1]!Таблица4[Заявка]=Счёт!$C$2,ROW([1]!Таблица4[Высота])-1),Счёт!$B359)),"")</f>
        <v/>
      </c>
      <c r="G359" t="str" cm="1">
        <f t="array" ref="G359">IFERROR(INDEX([1]!Таблица4[Кол.во.],SMALL(IF([1]!Таблица4[Заявка]=Счёт!$C$2,ROW([1]!Таблица4[Высота])-1),Счёт!$B359)),"")</f>
        <v/>
      </c>
      <c r="H359" t="str" cm="1">
        <f t="array" ref="H359">IFERROR((INDEX([1]!Таблица4[Площадь],SMALL(IF([1]!Таблица4[Заявка]=Счёт!$C$2,ROW([1]!Таблица4[Высота])-1),Счёт!$B359))*G359),"")</f>
        <v/>
      </c>
      <c r="I359" t="str" cm="1">
        <f t="array" ref="I359">IFERROR(INDEX([1]!Таблица4[Цена],SMALL(IF([1]!Таблица4[Заявка]=Счёт!$C$2,ROW([1]!Таблица4[Высота])-1),Счёт!$B359)),"")</f>
        <v/>
      </c>
      <c r="J359" t="str" cm="1">
        <f t="array" ref="J359">IFERROR(INDEX([1]!Таблица4[[Сумма ]],SMALL(IF([1]!Таблица4[Заявка]=Счёт!$C$2,ROW([1]!Таблица4[Высота])-1),Счёт!$B359)),"")</f>
        <v/>
      </c>
    </row>
    <row r="360" spans="1:10" x14ac:dyDescent="0.25">
      <c r="A360" s="10">
        <v>353</v>
      </c>
      <c r="B360" s="11" t="str">
        <f t="shared" si="5"/>
        <v/>
      </c>
      <c r="C360" t="str" cm="1">
        <f t="array" ref="C360">IFERROR("Стеклопакет -  "&amp; INDEX([1]!Таблица4[Формула],SMALL(IF([1]!Таблица4[Заявка]=Счёт!$C$2,ROW([1]!Таблица4[Ширина])-1),Счёт!$B360)),"")</f>
        <v/>
      </c>
      <c r="E360" t="str" cm="1">
        <f t="array" ref="E360">IFERROR(INDEX([1]!Таблица4[Ширина],SMALL(IF([1]!Таблица4[Заявка]=Счёт!$C$2,ROW([1]!Таблица4[Ширина])-1),Счёт!$B360)),"")</f>
        <v/>
      </c>
      <c r="F360" t="str">
        <f t="array" ref="F360">IFERROR(INDEX([1]!Таблица4[Высота],SMALL(IF([1]!Таблица4[Заявка]=Счёт!$C$2,ROW([1]!Таблица4[Высота])-1),Счёт!$B360)),"")</f>
        <v/>
      </c>
      <c r="G360" t="str" cm="1">
        <f t="array" ref="G360">IFERROR(INDEX([1]!Таблица4[Кол.во.],SMALL(IF([1]!Таблица4[Заявка]=Счёт!$C$2,ROW([1]!Таблица4[Высота])-1),Счёт!$B360)),"")</f>
        <v/>
      </c>
      <c r="H360" t="str" cm="1">
        <f t="array" ref="H360">IFERROR((INDEX([1]!Таблица4[Площадь],SMALL(IF([1]!Таблица4[Заявка]=Счёт!$C$2,ROW([1]!Таблица4[Высота])-1),Счёт!$B360))*G360),"")</f>
        <v/>
      </c>
      <c r="I360" t="str" cm="1">
        <f t="array" ref="I360">IFERROR(INDEX([1]!Таблица4[Цена],SMALL(IF([1]!Таблица4[Заявка]=Счёт!$C$2,ROW([1]!Таблица4[Высота])-1),Счёт!$B360)),"")</f>
        <v/>
      </c>
      <c r="J360" t="str" cm="1">
        <f t="array" ref="J360">IFERROR(INDEX([1]!Таблица4[[Сумма ]],SMALL(IF([1]!Таблица4[Заявка]=Счёт!$C$2,ROW([1]!Таблица4[Высота])-1),Счёт!$B360)),"")</f>
        <v/>
      </c>
    </row>
    <row r="361" spans="1:10" x14ac:dyDescent="0.25">
      <c r="A361" s="10">
        <v>354</v>
      </c>
      <c r="B361" s="11" t="str">
        <f t="shared" si="5"/>
        <v/>
      </c>
      <c r="C361" t="str" cm="1">
        <f t="array" ref="C361">IFERROR("Стеклопакет -  "&amp; INDEX([1]!Таблица4[Формула],SMALL(IF([1]!Таблица4[Заявка]=Счёт!$C$2,ROW([1]!Таблица4[Ширина])-1),Счёт!$B361)),"")</f>
        <v/>
      </c>
      <c r="E361" t="str" cm="1">
        <f t="array" ref="E361">IFERROR(INDEX([1]!Таблица4[Ширина],SMALL(IF([1]!Таблица4[Заявка]=Счёт!$C$2,ROW([1]!Таблица4[Ширина])-1),Счёт!$B361)),"")</f>
        <v/>
      </c>
      <c r="F361" t="str">
        <f t="array" ref="F361">IFERROR(INDEX([1]!Таблица4[Высота],SMALL(IF([1]!Таблица4[Заявка]=Счёт!$C$2,ROW([1]!Таблица4[Высота])-1),Счёт!$B361)),"")</f>
        <v/>
      </c>
      <c r="G361" t="str" cm="1">
        <f t="array" ref="G361">IFERROR(INDEX([1]!Таблица4[Кол.во.],SMALL(IF([1]!Таблица4[Заявка]=Счёт!$C$2,ROW([1]!Таблица4[Высота])-1),Счёт!$B361)),"")</f>
        <v/>
      </c>
      <c r="H361" t="str" cm="1">
        <f t="array" ref="H361">IFERROR((INDEX([1]!Таблица4[Площадь],SMALL(IF([1]!Таблица4[Заявка]=Счёт!$C$2,ROW([1]!Таблица4[Высота])-1),Счёт!$B361))*G361),"")</f>
        <v/>
      </c>
      <c r="I361" t="str" cm="1">
        <f t="array" ref="I361">IFERROR(INDEX([1]!Таблица4[Цена],SMALL(IF([1]!Таблица4[Заявка]=Счёт!$C$2,ROW([1]!Таблица4[Высота])-1),Счёт!$B361)),"")</f>
        <v/>
      </c>
      <c r="J361" t="str" cm="1">
        <f t="array" ref="J361">IFERROR(INDEX([1]!Таблица4[[Сумма ]],SMALL(IF([1]!Таблица4[Заявка]=Счёт!$C$2,ROW([1]!Таблица4[Высота])-1),Счёт!$B361)),"")</f>
        <v/>
      </c>
    </row>
    <row r="362" spans="1:10" x14ac:dyDescent="0.25">
      <c r="A362" s="10">
        <v>355</v>
      </c>
      <c r="B362" s="11" t="str">
        <f t="shared" si="5"/>
        <v/>
      </c>
      <c r="C362" t="str" cm="1">
        <f t="array" ref="C362">IFERROR("Стеклопакет -  "&amp; INDEX([1]!Таблица4[Формула],SMALL(IF([1]!Таблица4[Заявка]=Счёт!$C$2,ROW([1]!Таблица4[Ширина])-1),Счёт!$B362)),"")</f>
        <v/>
      </c>
      <c r="E362" t="str" cm="1">
        <f t="array" ref="E362">IFERROR(INDEX([1]!Таблица4[Ширина],SMALL(IF([1]!Таблица4[Заявка]=Счёт!$C$2,ROW([1]!Таблица4[Ширина])-1),Счёт!$B362)),"")</f>
        <v/>
      </c>
      <c r="F362" t="str">
        <f t="array" ref="F362">IFERROR(INDEX([1]!Таблица4[Высота],SMALL(IF([1]!Таблица4[Заявка]=Счёт!$C$2,ROW([1]!Таблица4[Высота])-1),Счёт!$B362)),"")</f>
        <v/>
      </c>
      <c r="G362" t="str" cm="1">
        <f t="array" ref="G362">IFERROR(INDEX([1]!Таблица4[Кол.во.],SMALL(IF([1]!Таблица4[Заявка]=Счёт!$C$2,ROW([1]!Таблица4[Высота])-1),Счёт!$B362)),"")</f>
        <v/>
      </c>
      <c r="H362" t="str" cm="1">
        <f t="array" ref="H362">IFERROR((INDEX([1]!Таблица4[Площадь],SMALL(IF([1]!Таблица4[Заявка]=Счёт!$C$2,ROW([1]!Таблица4[Высота])-1),Счёт!$B362))*G362),"")</f>
        <v/>
      </c>
      <c r="I362" t="str" cm="1">
        <f t="array" ref="I362">IFERROR(INDEX([1]!Таблица4[Цена],SMALL(IF([1]!Таблица4[Заявка]=Счёт!$C$2,ROW([1]!Таблица4[Высота])-1),Счёт!$B362)),"")</f>
        <v/>
      </c>
      <c r="J362" t="str" cm="1">
        <f t="array" ref="J362">IFERROR(INDEX([1]!Таблица4[[Сумма ]],SMALL(IF([1]!Таблица4[Заявка]=Счёт!$C$2,ROW([1]!Таблица4[Высота])-1),Счёт!$B362)),"")</f>
        <v/>
      </c>
    </row>
    <row r="363" spans="1:10" x14ac:dyDescent="0.25">
      <c r="A363" s="10">
        <v>356</v>
      </c>
      <c r="B363" s="11" t="str">
        <f t="shared" si="5"/>
        <v/>
      </c>
      <c r="C363" t="str" cm="1">
        <f t="array" ref="C363">IFERROR("Стеклопакет -  "&amp; INDEX([1]!Таблица4[Формула],SMALL(IF([1]!Таблица4[Заявка]=Счёт!$C$2,ROW([1]!Таблица4[Ширина])-1),Счёт!$B363)),"")</f>
        <v/>
      </c>
      <c r="E363" t="str" cm="1">
        <f t="array" ref="E363">IFERROR(INDEX([1]!Таблица4[Ширина],SMALL(IF([1]!Таблица4[Заявка]=Счёт!$C$2,ROW([1]!Таблица4[Ширина])-1),Счёт!$B363)),"")</f>
        <v/>
      </c>
      <c r="F363" t="str">
        <f t="array" ref="F363">IFERROR(INDEX([1]!Таблица4[Высота],SMALL(IF([1]!Таблица4[Заявка]=Счёт!$C$2,ROW([1]!Таблица4[Высота])-1),Счёт!$B363)),"")</f>
        <v/>
      </c>
      <c r="G363" t="str" cm="1">
        <f t="array" ref="G363">IFERROR(INDEX([1]!Таблица4[Кол.во.],SMALL(IF([1]!Таблица4[Заявка]=Счёт!$C$2,ROW([1]!Таблица4[Высота])-1),Счёт!$B363)),"")</f>
        <v/>
      </c>
      <c r="H363" t="str" cm="1">
        <f t="array" ref="H363">IFERROR((INDEX([1]!Таблица4[Площадь],SMALL(IF([1]!Таблица4[Заявка]=Счёт!$C$2,ROW([1]!Таблица4[Высота])-1),Счёт!$B363))*G363),"")</f>
        <v/>
      </c>
      <c r="I363" t="str" cm="1">
        <f t="array" ref="I363">IFERROR(INDEX([1]!Таблица4[Цена],SMALL(IF([1]!Таблица4[Заявка]=Счёт!$C$2,ROW([1]!Таблица4[Высота])-1),Счёт!$B363)),"")</f>
        <v/>
      </c>
      <c r="J363" t="str" cm="1">
        <f t="array" ref="J363">IFERROR(INDEX([1]!Таблица4[[Сумма ]],SMALL(IF([1]!Таблица4[Заявка]=Счёт!$C$2,ROW([1]!Таблица4[Высота])-1),Счёт!$B363)),"")</f>
        <v/>
      </c>
    </row>
    <row r="364" spans="1:10" x14ac:dyDescent="0.25">
      <c r="A364" s="10">
        <v>357</v>
      </c>
      <c r="B364" s="11" t="str">
        <f t="shared" si="5"/>
        <v/>
      </c>
      <c r="C364" t="str" cm="1">
        <f t="array" ref="C364">IFERROR("Стеклопакет -  "&amp; INDEX([1]!Таблица4[Формула],SMALL(IF([1]!Таблица4[Заявка]=Счёт!$C$2,ROW([1]!Таблица4[Ширина])-1),Счёт!$B364)),"")</f>
        <v/>
      </c>
      <c r="E364" t="str" cm="1">
        <f t="array" ref="E364">IFERROR(INDEX([1]!Таблица4[Ширина],SMALL(IF([1]!Таблица4[Заявка]=Счёт!$C$2,ROW([1]!Таблица4[Ширина])-1),Счёт!$B364)),"")</f>
        <v/>
      </c>
      <c r="F364" t="str">
        <f t="array" ref="F364">IFERROR(INDEX([1]!Таблица4[Высота],SMALL(IF([1]!Таблица4[Заявка]=Счёт!$C$2,ROW([1]!Таблица4[Высота])-1),Счёт!$B364)),"")</f>
        <v/>
      </c>
      <c r="G364" t="str" cm="1">
        <f t="array" ref="G364">IFERROR(INDEX([1]!Таблица4[Кол.во.],SMALL(IF([1]!Таблица4[Заявка]=Счёт!$C$2,ROW([1]!Таблица4[Высота])-1),Счёт!$B364)),"")</f>
        <v/>
      </c>
      <c r="H364" t="str" cm="1">
        <f t="array" ref="H364">IFERROR((INDEX([1]!Таблица4[Площадь],SMALL(IF([1]!Таблица4[Заявка]=Счёт!$C$2,ROW([1]!Таблица4[Высота])-1),Счёт!$B364))*G364),"")</f>
        <v/>
      </c>
      <c r="I364" t="str" cm="1">
        <f t="array" ref="I364">IFERROR(INDEX([1]!Таблица4[Цена],SMALL(IF([1]!Таблица4[Заявка]=Счёт!$C$2,ROW([1]!Таблица4[Высота])-1),Счёт!$B364)),"")</f>
        <v/>
      </c>
      <c r="J364" t="str" cm="1">
        <f t="array" ref="J364">IFERROR(INDEX([1]!Таблица4[[Сумма ]],SMALL(IF([1]!Таблица4[Заявка]=Счёт!$C$2,ROW([1]!Таблица4[Высота])-1),Счёт!$B364)),"")</f>
        <v/>
      </c>
    </row>
    <row r="365" spans="1:10" x14ac:dyDescent="0.25">
      <c r="A365" s="10">
        <v>358</v>
      </c>
      <c r="B365" s="11" t="str">
        <f t="shared" si="5"/>
        <v/>
      </c>
      <c r="C365" t="str" cm="1">
        <f t="array" ref="C365">IFERROR("Стеклопакет -  "&amp; INDEX([1]!Таблица4[Формула],SMALL(IF([1]!Таблица4[Заявка]=Счёт!$C$2,ROW([1]!Таблица4[Ширина])-1),Счёт!$B365)),"")</f>
        <v/>
      </c>
      <c r="E365" t="str" cm="1">
        <f t="array" ref="E365">IFERROR(INDEX([1]!Таблица4[Ширина],SMALL(IF([1]!Таблица4[Заявка]=Счёт!$C$2,ROW([1]!Таблица4[Ширина])-1),Счёт!$B365)),"")</f>
        <v/>
      </c>
      <c r="F365" t="str">
        <f t="array" ref="F365">IFERROR(INDEX([1]!Таблица4[Высота],SMALL(IF([1]!Таблица4[Заявка]=Счёт!$C$2,ROW([1]!Таблица4[Высота])-1),Счёт!$B365)),"")</f>
        <v/>
      </c>
      <c r="G365" t="str" cm="1">
        <f t="array" ref="G365">IFERROR(INDEX([1]!Таблица4[Кол.во.],SMALL(IF([1]!Таблица4[Заявка]=Счёт!$C$2,ROW([1]!Таблица4[Высота])-1),Счёт!$B365)),"")</f>
        <v/>
      </c>
      <c r="H365" t="str" cm="1">
        <f t="array" ref="H365">IFERROR((INDEX([1]!Таблица4[Площадь],SMALL(IF([1]!Таблица4[Заявка]=Счёт!$C$2,ROW([1]!Таблица4[Высота])-1),Счёт!$B365))*G365),"")</f>
        <v/>
      </c>
      <c r="I365" t="str" cm="1">
        <f t="array" ref="I365">IFERROR(INDEX([1]!Таблица4[Цена],SMALL(IF([1]!Таблица4[Заявка]=Счёт!$C$2,ROW([1]!Таблица4[Высота])-1),Счёт!$B365)),"")</f>
        <v/>
      </c>
      <c r="J365" t="str" cm="1">
        <f t="array" ref="J365">IFERROR(INDEX([1]!Таблица4[[Сумма ]],SMALL(IF([1]!Таблица4[Заявка]=Счёт!$C$2,ROW([1]!Таблица4[Высота])-1),Счёт!$B365)),"")</f>
        <v/>
      </c>
    </row>
    <row r="366" spans="1:10" x14ac:dyDescent="0.25">
      <c r="A366" s="10">
        <v>359</v>
      </c>
      <c r="B366" s="11" t="str">
        <f t="shared" si="5"/>
        <v/>
      </c>
      <c r="C366" t="str" cm="1">
        <f t="array" ref="C366">IFERROR("Стеклопакет -  "&amp; INDEX([1]!Таблица4[Формула],SMALL(IF([1]!Таблица4[Заявка]=Счёт!$C$2,ROW([1]!Таблица4[Ширина])-1),Счёт!$B366)),"")</f>
        <v/>
      </c>
      <c r="E366" t="str" cm="1">
        <f t="array" ref="E366">IFERROR(INDEX([1]!Таблица4[Ширина],SMALL(IF([1]!Таблица4[Заявка]=Счёт!$C$2,ROW([1]!Таблица4[Ширина])-1),Счёт!$B366)),"")</f>
        <v/>
      </c>
      <c r="F366" t="str">
        <f t="array" ref="F366">IFERROR(INDEX([1]!Таблица4[Высота],SMALL(IF([1]!Таблица4[Заявка]=Счёт!$C$2,ROW([1]!Таблица4[Высота])-1),Счёт!$B366)),"")</f>
        <v/>
      </c>
      <c r="G366" t="str" cm="1">
        <f t="array" ref="G366">IFERROR(INDEX([1]!Таблица4[Кол.во.],SMALL(IF([1]!Таблица4[Заявка]=Счёт!$C$2,ROW([1]!Таблица4[Высота])-1),Счёт!$B366)),"")</f>
        <v/>
      </c>
      <c r="H366" t="str" cm="1">
        <f t="array" ref="H366">IFERROR((INDEX([1]!Таблица4[Площадь],SMALL(IF([1]!Таблица4[Заявка]=Счёт!$C$2,ROW([1]!Таблица4[Высота])-1),Счёт!$B366))*G366),"")</f>
        <v/>
      </c>
      <c r="I366" t="str" cm="1">
        <f t="array" ref="I366">IFERROR(INDEX([1]!Таблица4[Цена],SMALL(IF([1]!Таблица4[Заявка]=Счёт!$C$2,ROW([1]!Таблица4[Высота])-1),Счёт!$B366)),"")</f>
        <v/>
      </c>
      <c r="J366" t="str" cm="1">
        <f t="array" ref="J366">IFERROR(INDEX([1]!Таблица4[[Сумма ]],SMALL(IF([1]!Таблица4[Заявка]=Счёт!$C$2,ROW([1]!Таблица4[Высота])-1),Счёт!$B366)),"")</f>
        <v/>
      </c>
    </row>
    <row r="367" spans="1:10" x14ac:dyDescent="0.25">
      <c r="A367" s="10">
        <v>360</v>
      </c>
      <c r="B367" s="11" t="str">
        <f t="shared" si="5"/>
        <v/>
      </c>
      <c r="C367" t="str" cm="1">
        <f t="array" ref="C367">IFERROR("Стеклопакет -  "&amp; INDEX([1]!Таблица4[Формула],SMALL(IF([1]!Таблица4[Заявка]=Счёт!$C$2,ROW([1]!Таблица4[Ширина])-1),Счёт!$B367)),"")</f>
        <v/>
      </c>
      <c r="E367" t="str" cm="1">
        <f t="array" ref="E367">IFERROR(INDEX([1]!Таблица4[Ширина],SMALL(IF([1]!Таблица4[Заявка]=Счёт!$C$2,ROW([1]!Таблица4[Ширина])-1),Счёт!$B367)),"")</f>
        <v/>
      </c>
      <c r="F367" t="str">
        <f t="array" ref="F367">IFERROR(INDEX([1]!Таблица4[Высота],SMALL(IF([1]!Таблица4[Заявка]=Счёт!$C$2,ROW([1]!Таблица4[Высота])-1),Счёт!$B367)),"")</f>
        <v/>
      </c>
      <c r="G367" t="str" cm="1">
        <f t="array" ref="G367">IFERROR(INDEX([1]!Таблица4[Кол.во.],SMALL(IF([1]!Таблица4[Заявка]=Счёт!$C$2,ROW([1]!Таблица4[Высота])-1),Счёт!$B367)),"")</f>
        <v/>
      </c>
      <c r="H367" t="str" cm="1">
        <f t="array" ref="H367">IFERROR((INDEX([1]!Таблица4[Площадь],SMALL(IF([1]!Таблица4[Заявка]=Счёт!$C$2,ROW([1]!Таблица4[Высота])-1),Счёт!$B367))*G367),"")</f>
        <v/>
      </c>
      <c r="I367" t="str" cm="1">
        <f t="array" ref="I367">IFERROR(INDEX([1]!Таблица4[Цена],SMALL(IF([1]!Таблица4[Заявка]=Счёт!$C$2,ROW([1]!Таблица4[Высота])-1),Счёт!$B367)),"")</f>
        <v/>
      </c>
      <c r="J367" t="str" cm="1">
        <f t="array" ref="J367">IFERROR(INDEX([1]!Таблица4[[Сумма ]],SMALL(IF([1]!Таблица4[Заявка]=Счёт!$C$2,ROW([1]!Таблица4[Высота])-1),Счёт!$B367)),"")</f>
        <v/>
      </c>
    </row>
    <row r="368" spans="1:10" x14ac:dyDescent="0.25">
      <c r="A368" s="10">
        <v>361</v>
      </c>
      <c r="B368" s="11" t="str">
        <f t="shared" si="5"/>
        <v/>
      </c>
      <c r="C368" t="str" cm="1">
        <f t="array" ref="C368">IFERROR("Стеклопакет -  "&amp; INDEX([1]!Таблица4[Формула],SMALL(IF([1]!Таблица4[Заявка]=Счёт!$C$2,ROW([1]!Таблица4[Ширина])-1),Счёт!$B368)),"")</f>
        <v/>
      </c>
      <c r="E368" t="str" cm="1">
        <f t="array" ref="E368">IFERROR(INDEX([1]!Таблица4[Ширина],SMALL(IF([1]!Таблица4[Заявка]=Счёт!$C$2,ROW([1]!Таблица4[Ширина])-1),Счёт!$B368)),"")</f>
        <v/>
      </c>
      <c r="F368" t="str">
        <f t="array" ref="F368">IFERROR(INDEX([1]!Таблица4[Высота],SMALL(IF([1]!Таблица4[Заявка]=Счёт!$C$2,ROW([1]!Таблица4[Высота])-1),Счёт!$B368)),"")</f>
        <v/>
      </c>
      <c r="G368" t="str" cm="1">
        <f t="array" ref="G368">IFERROR(INDEX([1]!Таблица4[Кол.во.],SMALL(IF([1]!Таблица4[Заявка]=Счёт!$C$2,ROW([1]!Таблица4[Высота])-1),Счёт!$B368)),"")</f>
        <v/>
      </c>
      <c r="H368" t="str" cm="1">
        <f t="array" ref="H368">IFERROR((INDEX([1]!Таблица4[Площадь],SMALL(IF([1]!Таблица4[Заявка]=Счёт!$C$2,ROW([1]!Таблица4[Высота])-1),Счёт!$B368))*G368),"")</f>
        <v/>
      </c>
      <c r="I368" t="str" cm="1">
        <f t="array" ref="I368">IFERROR(INDEX([1]!Таблица4[Цена],SMALL(IF([1]!Таблица4[Заявка]=Счёт!$C$2,ROW([1]!Таблица4[Высота])-1),Счёт!$B368)),"")</f>
        <v/>
      </c>
      <c r="J368" t="str" cm="1">
        <f t="array" ref="J368">IFERROR(INDEX([1]!Таблица4[[Сумма ]],SMALL(IF([1]!Таблица4[Заявка]=Счёт!$C$2,ROW([1]!Таблица4[Высота])-1),Счёт!$B368)),"")</f>
        <v/>
      </c>
    </row>
    <row r="369" spans="1:10" x14ac:dyDescent="0.25">
      <c r="A369" s="10">
        <v>362</v>
      </c>
      <c r="B369" s="11" t="str">
        <f t="shared" si="5"/>
        <v/>
      </c>
      <c r="C369" t="str" cm="1">
        <f t="array" ref="C369">IFERROR("Стеклопакет -  "&amp; INDEX([1]!Таблица4[Формула],SMALL(IF([1]!Таблица4[Заявка]=Счёт!$C$2,ROW([1]!Таблица4[Ширина])-1),Счёт!$B369)),"")</f>
        <v/>
      </c>
      <c r="E369" t="str" cm="1">
        <f t="array" ref="E369">IFERROR(INDEX([1]!Таблица4[Ширина],SMALL(IF([1]!Таблица4[Заявка]=Счёт!$C$2,ROW([1]!Таблица4[Ширина])-1),Счёт!$B369)),"")</f>
        <v/>
      </c>
      <c r="F369" t="str">
        <f t="array" ref="F369">IFERROR(INDEX([1]!Таблица4[Высота],SMALL(IF([1]!Таблица4[Заявка]=Счёт!$C$2,ROW([1]!Таблица4[Высота])-1),Счёт!$B369)),"")</f>
        <v/>
      </c>
      <c r="G369" t="str" cm="1">
        <f t="array" ref="G369">IFERROR(INDEX([1]!Таблица4[Кол.во.],SMALL(IF([1]!Таблица4[Заявка]=Счёт!$C$2,ROW([1]!Таблица4[Высота])-1),Счёт!$B369)),"")</f>
        <v/>
      </c>
      <c r="H369" t="str" cm="1">
        <f t="array" ref="H369">IFERROR((INDEX([1]!Таблица4[Площадь],SMALL(IF([1]!Таблица4[Заявка]=Счёт!$C$2,ROW([1]!Таблица4[Высота])-1),Счёт!$B369))*G369),"")</f>
        <v/>
      </c>
      <c r="I369" t="str" cm="1">
        <f t="array" ref="I369">IFERROR(INDEX([1]!Таблица4[Цена],SMALL(IF([1]!Таблица4[Заявка]=Счёт!$C$2,ROW([1]!Таблица4[Высота])-1),Счёт!$B369)),"")</f>
        <v/>
      </c>
      <c r="J369" t="str" cm="1">
        <f t="array" ref="J369">IFERROR(INDEX([1]!Таблица4[[Сумма ]],SMALL(IF([1]!Таблица4[Заявка]=Счёт!$C$2,ROW([1]!Таблица4[Высота])-1),Счёт!$B369)),"")</f>
        <v/>
      </c>
    </row>
    <row r="370" spans="1:10" x14ac:dyDescent="0.25">
      <c r="A370" s="10">
        <v>363</v>
      </c>
      <c r="B370" s="11" t="str">
        <f t="shared" si="5"/>
        <v/>
      </c>
      <c r="C370" t="str" cm="1">
        <f t="array" ref="C370">IFERROR("Стеклопакет -  "&amp; INDEX([1]!Таблица4[Формула],SMALL(IF([1]!Таблица4[Заявка]=Счёт!$C$2,ROW([1]!Таблица4[Ширина])-1),Счёт!$B370)),"")</f>
        <v/>
      </c>
      <c r="E370" t="str" cm="1">
        <f t="array" ref="E370">IFERROR(INDEX([1]!Таблица4[Ширина],SMALL(IF([1]!Таблица4[Заявка]=Счёт!$C$2,ROW([1]!Таблица4[Ширина])-1),Счёт!$B370)),"")</f>
        <v/>
      </c>
      <c r="F370" t="str">
        <f t="array" ref="F370">IFERROR(INDEX([1]!Таблица4[Высота],SMALL(IF([1]!Таблица4[Заявка]=Счёт!$C$2,ROW([1]!Таблица4[Высота])-1),Счёт!$B370)),"")</f>
        <v/>
      </c>
      <c r="G370" t="str" cm="1">
        <f t="array" ref="G370">IFERROR(INDEX([1]!Таблица4[Кол.во.],SMALL(IF([1]!Таблица4[Заявка]=Счёт!$C$2,ROW([1]!Таблица4[Высота])-1),Счёт!$B370)),"")</f>
        <v/>
      </c>
      <c r="H370" t="str" cm="1">
        <f t="array" ref="H370">IFERROR((INDEX([1]!Таблица4[Площадь],SMALL(IF([1]!Таблица4[Заявка]=Счёт!$C$2,ROW([1]!Таблица4[Высота])-1),Счёт!$B370))*G370),"")</f>
        <v/>
      </c>
      <c r="I370" t="str" cm="1">
        <f t="array" ref="I370">IFERROR(INDEX([1]!Таблица4[Цена],SMALL(IF([1]!Таблица4[Заявка]=Счёт!$C$2,ROW([1]!Таблица4[Высота])-1),Счёт!$B370)),"")</f>
        <v/>
      </c>
      <c r="J370" t="str" cm="1">
        <f t="array" ref="J370">IFERROR(INDEX([1]!Таблица4[[Сумма ]],SMALL(IF([1]!Таблица4[Заявка]=Счёт!$C$2,ROW([1]!Таблица4[Высота])-1),Счёт!$B370)),"")</f>
        <v/>
      </c>
    </row>
    <row r="371" spans="1:10" x14ac:dyDescent="0.25">
      <c r="A371" s="10">
        <v>364</v>
      </c>
      <c r="B371" s="11" t="str">
        <f t="shared" si="5"/>
        <v/>
      </c>
      <c r="C371" t="str" cm="1">
        <f t="array" ref="C371">IFERROR("Стеклопакет -  "&amp; INDEX([1]!Таблица4[Формула],SMALL(IF([1]!Таблица4[Заявка]=Счёт!$C$2,ROW([1]!Таблица4[Ширина])-1),Счёт!$B371)),"")</f>
        <v/>
      </c>
      <c r="E371" t="str" cm="1">
        <f t="array" ref="E371">IFERROR(INDEX([1]!Таблица4[Ширина],SMALL(IF([1]!Таблица4[Заявка]=Счёт!$C$2,ROW([1]!Таблица4[Ширина])-1),Счёт!$B371)),"")</f>
        <v/>
      </c>
      <c r="F371" t="str">
        <f t="array" ref="F371">IFERROR(INDEX([1]!Таблица4[Высота],SMALL(IF([1]!Таблица4[Заявка]=Счёт!$C$2,ROW([1]!Таблица4[Высота])-1),Счёт!$B371)),"")</f>
        <v/>
      </c>
      <c r="G371" t="str" cm="1">
        <f t="array" ref="G371">IFERROR(INDEX([1]!Таблица4[Кол.во.],SMALL(IF([1]!Таблица4[Заявка]=Счёт!$C$2,ROW([1]!Таблица4[Высота])-1),Счёт!$B371)),"")</f>
        <v/>
      </c>
      <c r="H371" t="str" cm="1">
        <f t="array" ref="H371">IFERROR((INDEX([1]!Таблица4[Площадь],SMALL(IF([1]!Таблица4[Заявка]=Счёт!$C$2,ROW([1]!Таблица4[Высота])-1),Счёт!$B371))*G371),"")</f>
        <v/>
      </c>
      <c r="I371" t="str" cm="1">
        <f t="array" ref="I371">IFERROR(INDEX([1]!Таблица4[Цена],SMALL(IF([1]!Таблица4[Заявка]=Счёт!$C$2,ROW([1]!Таблица4[Высота])-1),Счёт!$B371)),"")</f>
        <v/>
      </c>
      <c r="J371" t="str" cm="1">
        <f t="array" ref="J371">IFERROR(INDEX([1]!Таблица4[[Сумма ]],SMALL(IF([1]!Таблица4[Заявка]=Счёт!$C$2,ROW([1]!Таблица4[Высота])-1),Счёт!$B371)),"")</f>
        <v/>
      </c>
    </row>
    <row r="372" spans="1:10" x14ac:dyDescent="0.25">
      <c r="A372" s="10">
        <v>365</v>
      </c>
      <c r="B372" s="11" t="str">
        <f t="shared" si="5"/>
        <v/>
      </c>
      <c r="C372" t="str" cm="1">
        <f t="array" ref="C372">IFERROR("Стеклопакет -  "&amp; INDEX([1]!Таблица4[Формула],SMALL(IF([1]!Таблица4[Заявка]=Счёт!$C$2,ROW([1]!Таблица4[Ширина])-1),Счёт!$B372)),"")</f>
        <v/>
      </c>
      <c r="E372" t="str" cm="1">
        <f t="array" ref="E372">IFERROR(INDEX([1]!Таблица4[Ширина],SMALL(IF([1]!Таблица4[Заявка]=Счёт!$C$2,ROW([1]!Таблица4[Ширина])-1),Счёт!$B372)),"")</f>
        <v/>
      </c>
      <c r="F372" t="str">
        <f t="array" ref="F372">IFERROR(INDEX([1]!Таблица4[Высота],SMALL(IF([1]!Таблица4[Заявка]=Счёт!$C$2,ROW([1]!Таблица4[Высота])-1),Счёт!$B372)),"")</f>
        <v/>
      </c>
      <c r="G372" t="str" cm="1">
        <f t="array" ref="G372">IFERROR(INDEX([1]!Таблица4[Кол.во.],SMALL(IF([1]!Таблица4[Заявка]=Счёт!$C$2,ROW([1]!Таблица4[Высота])-1),Счёт!$B372)),"")</f>
        <v/>
      </c>
      <c r="H372" t="str" cm="1">
        <f t="array" ref="H372">IFERROR((INDEX([1]!Таблица4[Площадь],SMALL(IF([1]!Таблица4[Заявка]=Счёт!$C$2,ROW([1]!Таблица4[Высота])-1),Счёт!$B372))*G372),"")</f>
        <v/>
      </c>
      <c r="I372" t="str" cm="1">
        <f t="array" ref="I372">IFERROR(INDEX([1]!Таблица4[Цена],SMALL(IF([1]!Таблица4[Заявка]=Счёт!$C$2,ROW([1]!Таблица4[Высота])-1),Счёт!$B372)),"")</f>
        <v/>
      </c>
      <c r="J372" t="str" cm="1">
        <f t="array" ref="J372">IFERROR(INDEX([1]!Таблица4[[Сумма ]],SMALL(IF([1]!Таблица4[Заявка]=Счёт!$C$2,ROW([1]!Таблица4[Высота])-1),Счёт!$B372)),"")</f>
        <v/>
      </c>
    </row>
    <row r="373" spans="1:10" x14ac:dyDescent="0.25">
      <c r="A373" s="10">
        <v>366</v>
      </c>
      <c r="B373" s="11" t="str">
        <f t="shared" si="5"/>
        <v/>
      </c>
      <c r="C373" t="str" cm="1">
        <f t="array" ref="C373">IFERROR("Стеклопакет -  "&amp; INDEX([1]!Таблица4[Формула],SMALL(IF([1]!Таблица4[Заявка]=Счёт!$C$2,ROW([1]!Таблица4[Ширина])-1),Счёт!$B373)),"")</f>
        <v/>
      </c>
      <c r="E373" t="str" cm="1">
        <f t="array" ref="E373">IFERROR(INDEX([1]!Таблица4[Ширина],SMALL(IF([1]!Таблица4[Заявка]=Счёт!$C$2,ROW([1]!Таблица4[Ширина])-1),Счёт!$B373)),"")</f>
        <v/>
      </c>
      <c r="F373" t="str">
        <f t="array" ref="F373">IFERROR(INDEX([1]!Таблица4[Высота],SMALL(IF([1]!Таблица4[Заявка]=Счёт!$C$2,ROW([1]!Таблица4[Высота])-1),Счёт!$B373)),"")</f>
        <v/>
      </c>
      <c r="G373" t="str" cm="1">
        <f t="array" ref="G373">IFERROR(INDEX([1]!Таблица4[Кол.во.],SMALL(IF([1]!Таблица4[Заявка]=Счёт!$C$2,ROW([1]!Таблица4[Высота])-1),Счёт!$B373)),"")</f>
        <v/>
      </c>
      <c r="H373" t="str" cm="1">
        <f t="array" ref="H373">IFERROR((INDEX([1]!Таблица4[Площадь],SMALL(IF([1]!Таблица4[Заявка]=Счёт!$C$2,ROW([1]!Таблица4[Высота])-1),Счёт!$B373))*G373),"")</f>
        <v/>
      </c>
      <c r="I373" t="str" cm="1">
        <f t="array" ref="I373">IFERROR(INDEX([1]!Таблица4[Цена],SMALL(IF([1]!Таблица4[Заявка]=Счёт!$C$2,ROW([1]!Таблица4[Высота])-1),Счёт!$B373)),"")</f>
        <v/>
      </c>
      <c r="J373" t="str" cm="1">
        <f t="array" ref="J373">IFERROR(INDEX([1]!Таблица4[[Сумма ]],SMALL(IF([1]!Таблица4[Заявка]=Счёт!$C$2,ROW([1]!Таблица4[Высота])-1),Счёт!$B373)),"")</f>
        <v/>
      </c>
    </row>
    <row r="374" spans="1:10" x14ac:dyDescent="0.25">
      <c r="A374" s="10">
        <v>367</v>
      </c>
      <c r="B374" s="11" t="str">
        <f t="shared" si="5"/>
        <v/>
      </c>
      <c r="C374" t="str" cm="1">
        <f t="array" ref="C374">IFERROR("Стеклопакет -  "&amp; INDEX([1]!Таблица4[Формула],SMALL(IF([1]!Таблица4[Заявка]=Счёт!$C$2,ROW([1]!Таблица4[Ширина])-1),Счёт!$B374)),"")</f>
        <v/>
      </c>
      <c r="E374" t="str" cm="1">
        <f t="array" ref="E374">IFERROR(INDEX([1]!Таблица4[Ширина],SMALL(IF([1]!Таблица4[Заявка]=Счёт!$C$2,ROW([1]!Таблица4[Ширина])-1),Счёт!$B374)),"")</f>
        <v/>
      </c>
      <c r="F374" t="str">
        <f t="array" ref="F374">IFERROR(INDEX([1]!Таблица4[Высота],SMALL(IF([1]!Таблица4[Заявка]=Счёт!$C$2,ROW([1]!Таблица4[Высота])-1),Счёт!$B374)),"")</f>
        <v/>
      </c>
      <c r="G374" t="str" cm="1">
        <f t="array" ref="G374">IFERROR(INDEX([1]!Таблица4[Кол.во.],SMALL(IF([1]!Таблица4[Заявка]=Счёт!$C$2,ROW([1]!Таблица4[Высота])-1),Счёт!$B374)),"")</f>
        <v/>
      </c>
      <c r="H374" t="str" cm="1">
        <f t="array" ref="H374">IFERROR((INDEX([1]!Таблица4[Площадь],SMALL(IF([1]!Таблица4[Заявка]=Счёт!$C$2,ROW([1]!Таблица4[Высота])-1),Счёт!$B374))*G374),"")</f>
        <v/>
      </c>
      <c r="I374" t="str" cm="1">
        <f t="array" ref="I374">IFERROR(INDEX([1]!Таблица4[Цена],SMALL(IF([1]!Таблица4[Заявка]=Счёт!$C$2,ROW([1]!Таблица4[Высота])-1),Счёт!$B374)),"")</f>
        <v/>
      </c>
      <c r="J374" t="str" cm="1">
        <f t="array" ref="J374">IFERROR(INDEX([1]!Таблица4[[Сумма ]],SMALL(IF([1]!Таблица4[Заявка]=Счёт!$C$2,ROW([1]!Таблица4[Высота])-1),Счёт!$B374)),"")</f>
        <v/>
      </c>
    </row>
    <row r="375" spans="1:10" x14ac:dyDescent="0.25">
      <c r="A375" s="10">
        <v>368</v>
      </c>
      <c r="B375" s="11" t="str">
        <f t="shared" si="5"/>
        <v/>
      </c>
      <c r="C375" t="str" cm="1">
        <f t="array" ref="C375">IFERROR("Стеклопакет -  "&amp; INDEX([1]!Таблица4[Формула],SMALL(IF([1]!Таблица4[Заявка]=Счёт!$C$2,ROW([1]!Таблица4[Ширина])-1),Счёт!$B375)),"")</f>
        <v/>
      </c>
      <c r="E375" t="str" cm="1">
        <f t="array" ref="E375">IFERROR(INDEX([1]!Таблица4[Ширина],SMALL(IF([1]!Таблица4[Заявка]=Счёт!$C$2,ROW([1]!Таблица4[Ширина])-1),Счёт!$B375)),"")</f>
        <v/>
      </c>
      <c r="F375" t="str">
        <f t="array" ref="F375">IFERROR(INDEX([1]!Таблица4[Высота],SMALL(IF([1]!Таблица4[Заявка]=Счёт!$C$2,ROW([1]!Таблица4[Высота])-1),Счёт!$B375)),"")</f>
        <v/>
      </c>
      <c r="G375" t="str" cm="1">
        <f t="array" ref="G375">IFERROR(INDEX([1]!Таблица4[Кол.во.],SMALL(IF([1]!Таблица4[Заявка]=Счёт!$C$2,ROW([1]!Таблица4[Высота])-1),Счёт!$B375)),"")</f>
        <v/>
      </c>
      <c r="H375" t="str" cm="1">
        <f t="array" ref="H375">IFERROR((INDEX([1]!Таблица4[Площадь],SMALL(IF([1]!Таблица4[Заявка]=Счёт!$C$2,ROW([1]!Таблица4[Высота])-1),Счёт!$B375))*G375),"")</f>
        <v/>
      </c>
      <c r="I375" t="str" cm="1">
        <f t="array" ref="I375">IFERROR(INDEX([1]!Таблица4[Цена],SMALL(IF([1]!Таблица4[Заявка]=Счёт!$C$2,ROW([1]!Таблица4[Высота])-1),Счёт!$B375)),"")</f>
        <v/>
      </c>
      <c r="J375" t="str" cm="1">
        <f t="array" ref="J375">IFERROR(INDEX([1]!Таблица4[[Сумма ]],SMALL(IF([1]!Таблица4[Заявка]=Счёт!$C$2,ROW([1]!Таблица4[Высота])-1),Счёт!$B375)),"")</f>
        <v/>
      </c>
    </row>
    <row r="376" spans="1:10" x14ac:dyDescent="0.25">
      <c r="A376" s="10">
        <v>369</v>
      </c>
      <c r="B376" s="11" t="str">
        <f t="shared" si="5"/>
        <v/>
      </c>
      <c r="C376" t="str" cm="1">
        <f t="array" ref="C376">IFERROR("Стеклопакет -  "&amp; INDEX([1]!Таблица4[Формула],SMALL(IF([1]!Таблица4[Заявка]=Счёт!$C$2,ROW([1]!Таблица4[Ширина])-1),Счёт!$B376)),"")</f>
        <v/>
      </c>
      <c r="E376" t="str" cm="1">
        <f t="array" ref="E376">IFERROR(INDEX([1]!Таблица4[Ширина],SMALL(IF([1]!Таблица4[Заявка]=Счёт!$C$2,ROW([1]!Таблица4[Ширина])-1),Счёт!$B376)),"")</f>
        <v/>
      </c>
      <c r="F376" t="str">
        <f t="array" ref="F376">IFERROR(INDEX([1]!Таблица4[Высота],SMALL(IF([1]!Таблица4[Заявка]=Счёт!$C$2,ROW([1]!Таблица4[Высота])-1),Счёт!$B376)),"")</f>
        <v/>
      </c>
      <c r="G376" t="str" cm="1">
        <f t="array" ref="G376">IFERROR(INDEX([1]!Таблица4[Кол.во.],SMALL(IF([1]!Таблица4[Заявка]=Счёт!$C$2,ROW([1]!Таблица4[Высота])-1),Счёт!$B376)),"")</f>
        <v/>
      </c>
      <c r="H376" t="str" cm="1">
        <f t="array" ref="H376">IFERROR((INDEX([1]!Таблица4[Площадь],SMALL(IF([1]!Таблица4[Заявка]=Счёт!$C$2,ROW([1]!Таблица4[Высота])-1),Счёт!$B376))*G376),"")</f>
        <v/>
      </c>
      <c r="I376" t="str" cm="1">
        <f t="array" ref="I376">IFERROR(INDEX([1]!Таблица4[Цена],SMALL(IF([1]!Таблица4[Заявка]=Счёт!$C$2,ROW([1]!Таблица4[Высота])-1),Счёт!$B376)),"")</f>
        <v/>
      </c>
      <c r="J376" t="str" cm="1">
        <f t="array" ref="J376">IFERROR(INDEX([1]!Таблица4[[Сумма ]],SMALL(IF([1]!Таблица4[Заявка]=Счёт!$C$2,ROW([1]!Таблица4[Высота])-1),Счёт!$B376)),"")</f>
        <v/>
      </c>
    </row>
    <row r="377" spans="1:10" x14ac:dyDescent="0.25">
      <c r="A377" s="10">
        <v>370</v>
      </c>
      <c r="B377" s="11" t="str">
        <f t="shared" si="5"/>
        <v/>
      </c>
      <c r="C377" t="str" cm="1">
        <f t="array" ref="C377">IFERROR("Стеклопакет -  "&amp; INDEX([1]!Таблица4[Формула],SMALL(IF([1]!Таблица4[Заявка]=Счёт!$C$2,ROW([1]!Таблица4[Ширина])-1),Счёт!$B377)),"")</f>
        <v/>
      </c>
      <c r="E377" t="str" cm="1">
        <f t="array" ref="E377">IFERROR(INDEX([1]!Таблица4[Ширина],SMALL(IF([1]!Таблица4[Заявка]=Счёт!$C$2,ROW([1]!Таблица4[Ширина])-1),Счёт!$B377)),"")</f>
        <v/>
      </c>
      <c r="F377" t="str">
        <f t="array" ref="F377">IFERROR(INDEX([1]!Таблица4[Высота],SMALL(IF([1]!Таблица4[Заявка]=Счёт!$C$2,ROW([1]!Таблица4[Высота])-1),Счёт!$B377)),"")</f>
        <v/>
      </c>
      <c r="G377" t="str" cm="1">
        <f t="array" ref="G377">IFERROR(INDEX([1]!Таблица4[Кол.во.],SMALL(IF([1]!Таблица4[Заявка]=Счёт!$C$2,ROW([1]!Таблица4[Высота])-1),Счёт!$B377)),"")</f>
        <v/>
      </c>
      <c r="H377" t="str" cm="1">
        <f t="array" ref="H377">IFERROR((INDEX([1]!Таблица4[Площадь],SMALL(IF([1]!Таблица4[Заявка]=Счёт!$C$2,ROW([1]!Таблица4[Высота])-1),Счёт!$B377))*G377),"")</f>
        <v/>
      </c>
      <c r="I377" t="str" cm="1">
        <f t="array" ref="I377">IFERROR(INDEX([1]!Таблица4[Цена],SMALL(IF([1]!Таблица4[Заявка]=Счёт!$C$2,ROW([1]!Таблица4[Высота])-1),Счёт!$B377)),"")</f>
        <v/>
      </c>
      <c r="J377" t="str" cm="1">
        <f t="array" ref="J377">IFERROR(INDEX([1]!Таблица4[[Сумма ]],SMALL(IF([1]!Таблица4[Заявка]=Счёт!$C$2,ROW([1]!Таблица4[Высота])-1),Счёт!$B377)),"")</f>
        <v/>
      </c>
    </row>
    <row r="378" spans="1:10" x14ac:dyDescent="0.25">
      <c r="A378" s="10">
        <v>371</v>
      </c>
      <c r="B378" s="11" t="str">
        <f t="shared" si="5"/>
        <v/>
      </c>
      <c r="C378" t="str" cm="1">
        <f t="array" ref="C378">IFERROR("Стеклопакет -  "&amp; INDEX([1]!Таблица4[Формула],SMALL(IF([1]!Таблица4[Заявка]=Счёт!$C$2,ROW([1]!Таблица4[Ширина])-1),Счёт!$B378)),"")</f>
        <v/>
      </c>
      <c r="E378" t="str" cm="1">
        <f t="array" ref="E378">IFERROR(INDEX([1]!Таблица4[Ширина],SMALL(IF([1]!Таблица4[Заявка]=Счёт!$C$2,ROW([1]!Таблица4[Ширина])-1),Счёт!$B378)),"")</f>
        <v/>
      </c>
      <c r="F378" t="str">
        <f t="array" ref="F378">IFERROR(INDEX([1]!Таблица4[Высота],SMALL(IF([1]!Таблица4[Заявка]=Счёт!$C$2,ROW([1]!Таблица4[Высота])-1),Счёт!$B378)),"")</f>
        <v/>
      </c>
      <c r="G378" t="str" cm="1">
        <f t="array" ref="G378">IFERROR(INDEX([1]!Таблица4[Кол.во.],SMALL(IF([1]!Таблица4[Заявка]=Счёт!$C$2,ROW([1]!Таблица4[Высота])-1),Счёт!$B378)),"")</f>
        <v/>
      </c>
      <c r="H378" t="str" cm="1">
        <f t="array" ref="H378">IFERROR((INDEX([1]!Таблица4[Площадь],SMALL(IF([1]!Таблица4[Заявка]=Счёт!$C$2,ROW([1]!Таблица4[Высота])-1),Счёт!$B378))*G378),"")</f>
        <v/>
      </c>
      <c r="I378" t="str" cm="1">
        <f t="array" ref="I378">IFERROR(INDEX([1]!Таблица4[Цена],SMALL(IF([1]!Таблица4[Заявка]=Счёт!$C$2,ROW([1]!Таблица4[Высота])-1),Счёт!$B378)),"")</f>
        <v/>
      </c>
      <c r="J378" t="str" cm="1">
        <f t="array" ref="J378">IFERROR(INDEX([1]!Таблица4[[Сумма ]],SMALL(IF([1]!Таблица4[Заявка]=Счёт!$C$2,ROW([1]!Таблица4[Высота])-1),Счёт!$B378)),"")</f>
        <v/>
      </c>
    </row>
    <row r="379" spans="1:10" x14ac:dyDescent="0.25">
      <c r="A379" s="10">
        <v>372</v>
      </c>
      <c r="B379" s="11" t="str">
        <f t="shared" si="5"/>
        <v/>
      </c>
      <c r="C379" t="str" cm="1">
        <f t="array" ref="C379">IFERROR("Стеклопакет -  "&amp; INDEX([1]!Таблица4[Формула],SMALL(IF([1]!Таблица4[Заявка]=Счёт!$C$2,ROW([1]!Таблица4[Ширина])-1),Счёт!$B379)),"")</f>
        <v/>
      </c>
      <c r="E379" t="str" cm="1">
        <f t="array" ref="E379">IFERROR(INDEX([1]!Таблица4[Ширина],SMALL(IF([1]!Таблица4[Заявка]=Счёт!$C$2,ROW([1]!Таблица4[Ширина])-1),Счёт!$B379)),"")</f>
        <v/>
      </c>
      <c r="F379" t="str">
        <f t="array" ref="F379">IFERROR(INDEX([1]!Таблица4[Высота],SMALL(IF([1]!Таблица4[Заявка]=Счёт!$C$2,ROW([1]!Таблица4[Высота])-1),Счёт!$B379)),"")</f>
        <v/>
      </c>
      <c r="G379" t="str" cm="1">
        <f t="array" ref="G379">IFERROR(INDEX([1]!Таблица4[Кол.во.],SMALL(IF([1]!Таблица4[Заявка]=Счёт!$C$2,ROW([1]!Таблица4[Высота])-1),Счёт!$B379)),"")</f>
        <v/>
      </c>
      <c r="H379" t="str" cm="1">
        <f t="array" ref="H379">IFERROR((INDEX([1]!Таблица4[Площадь],SMALL(IF([1]!Таблица4[Заявка]=Счёт!$C$2,ROW([1]!Таблица4[Высота])-1),Счёт!$B379))*G379),"")</f>
        <v/>
      </c>
      <c r="I379" t="str" cm="1">
        <f t="array" ref="I379">IFERROR(INDEX([1]!Таблица4[Цена],SMALL(IF([1]!Таблица4[Заявка]=Счёт!$C$2,ROW([1]!Таблица4[Высота])-1),Счёт!$B379)),"")</f>
        <v/>
      </c>
      <c r="J379" t="str" cm="1">
        <f t="array" ref="J379">IFERROR(INDEX([1]!Таблица4[[Сумма ]],SMALL(IF([1]!Таблица4[Заявка]=Счёт!$C$2,ROW([1]!Таблица4[Высота])-1),Счёт!$B379)),"")</f>
        <v/>
      </c>
    </row>
    <row r="380" spans="1:10" x14ac:dyDescent="0.25">
      <c r="A380" s="10">
        <v>373</v>
      </c>
      <c r="B380" s="11" t="str">
        <f t="shared" si="5"/>
        <v/>
      </c>
      <c r="C380" t="str" cm="1">
        <f t="array" ref="C380">IFERROR("Стеклопакет -  "&amp; INDEX([1]!Таблица4[Формула],SMALL(IF([1]!Таблица4[Заявка]=Счёт!$C$2,ROW([1]!Таблица4[Ширина])-1),Счёт!$B380)),"")</f>
        <v/>
      </c>
      <c r="E380" t="str" cm="1">
        <f t="array" ref="E380">IFERROR(INDEX([1]!Таблица4[Ширина],SMALL(IF([1]!Таблица4[Заявка]=Счёт!$C$2,ROW([1]!Таблица4[Ширина])-1),Счёт!$B380)),"")</f>
        <v/>
      </c>
      <c r="F380" t="str">
        <f t="array" ref="F380">IFERROR(INDEX([1]!Таблица4[Высота],SMALL(IF([1]!Таблица4[Заявка]=Счёт!$C$2,ROW([1]!Таблица4[Высота])-1),Счёт!$B380)),"")</f>
        <v/>
      </c>
      <c r="G380" t="str" cm="1">
        <f t="array" ref="G380">IFERROR(INDEX([1]!Таблица4[Кол.во.],SMALL(IF([1]!Таблица4[Заявка]=Счёт!$C$2,ROW([1]!Таблица4[Высота])-1),Счёт!$B380)),"")</f>
        <v/>
      </c>
      <c r="H380" t="str" cm="1">
        <f t="array" ref="H380">IFERROR((INDEX([1]!Таблица4[Площадь],SMALL(IF([1]!Таблица4[Заявка]=Счёт!$C$2,ROW([1]!Таблица4[Высота])-1),Счёт!$B380))*G380),"")</f>
        <v/>
      </c>
      <c r="I380" t="str" cm="1">
        <f t="array" ref="I380">IFERROR(INDEX([1]!Таблица4[Цена],SMALL(IF([1]!Таблица4[Заявка]=Счёт!$C$2,ROW([1]!Таблица4[Высота])-1),Счёт!$B380)),"")</f>
        <v/>
      </c>
      <c r="J380" t="str" cm="1">
        <f t="array" ref="J380">IFERROR(INDEX([1]!Таблица4[[Сумма ]],SMALL(IF([1]!Таблица4[Заявка]=Счёт!$C$2,ROW([1]!Таблица4[Высота])-1),Счёт!$B380)),"")</f>
        <v/>
      </c>
    </row>
    <row r="381" spans="1:10" x14ac:dyDescent="0.25">
      <c r="A381" s="10">
        <v>374</v>
      </c>
      <c r="B381" s="11" t="str">
        <f t="shared" si="5"/>
        <v/>
      </c>
      <c r="C381" t="str" cm="1">
        <f t="array" ref="C381">IFERROR("Стеклопакет -  "&amp; INDEX([1]!Таблица4[Формула],SMALL(IF([1]!Таблица4[Заявка]=Счёт!$C$2,ROW([1]!Таблица4[Ширина])-1),Счёт!$B381)),"")</f>
        <v/>
      </c>
      <c r="E381" t="str" cm="1">
        <f t="array" ref="E381">IFERROR(INDEX([1]!Таблица4[Ширина],SMALL(IF([1]!Таблица4[Заявка]=Счёт!$C$2,ROW([1]!Таблица4[Ширина])-1),Счёт!$B381)),"")</f>
        <v/>
      </c>
      <c r="F381" t="str">
        <f t="array" ref="F381">IFERROR(INDEX([1]!Таблица4[Высота],SMALL(IF([1]!Таблица4[Заявка]=Счёт!$C$2,ROW([1]!Таблица4[Высота])-1),Счёт!$B381)),"")</f>
        <v/>
      </c>
      <c r="G381" t="str" cm="1">
        <f t="array" ref="G381">IFERROR(INDEX([1]!Таблица4[Кол.во.],SMALL(IF([1]!Таблица4[Заявка]=Счёт!$C$2,ROW([1]!Таблица4[Высота])-1),Счёт!$B381)),"")</f>
        <v/>
      </c>
      <c r="H381" t="str" cm="1">
        <f t="array" ref="H381">IFERROR((INDEX([1]!Таблица4[Площадь],SMALL(IF([1]!Таблица4[Заявка]=Счёт!$C$2,ROW([1]!Таблица4[Высота])-1),Счёт!$B381))*G381),"")</f>
        <v/>
      </c>
      <c r="I381" t="str" cm="1">
        <f t="array" ref="I381">IFERROR(INDEX([1]!Таблица4[Цена],SMALL(IF([1]!Таблица4[Заявка]=Счёт!$C$2,ROW([1]!Таблица4[Высота])-1),Счёт!$B381)),"")</f>
        <v/>
      </c>
      <c r="J381" t="str" cm="1">
        <f t="array" ref="J381">IFERROR(INDEX([1]!Таблица4[[Сумма ]],SMALL(IF([1]!Таблица4[Заявка]=Счёт!$C$2,ROW([1]!Таблица4[Высота])-1),Счёт!$B381)),"")</f>
        <v/>
      </c>
    </row>
    <row r="382" spans="1:10" x14ac:dyDescent="0.25">
      <c r="A382" s="10">
        <v>375</v>
      </c>
      <c r="B382" s="11" t="str">
        <f t="shared" si="5"/>
        <v/>
      </c>
      <c r="C382" t="str" cm="1">
        <f t="array" ref="C382">IFERROR("Стеклопакет -  "&amp; INDEX([1]!Таблица4[Формула],SMALL(IF([1]!Таблица4[Заявка]=Счёт!$C$2,ROW([1]!Таблица4[Ширина])-1),Счёт!$B382)),"")</f>
        <v/>
      </c>
      <c r="E382" t="str" cm="1">
        <f t="array" ref="E382">IFERROR(INDEX([1]!Таблица4[Ширина],SMALL(IF([1]!Таблица4[Заявка]=Счёт!$C$2,ROW([1]!Таблица4[Ширина])-1),Счёт!$B382)),"")</f>
        <v/>
      </c>
      <c r="F382" t="str">
        <f t="array" ref="F382">IFERROR(INDEX([1]!Таблица4[Высота],SMALL(IF([1]!Таблица4[Заявка]=Счёт!$C$2,ROW([1]!Таблица4[Высота])-1),Счёт!$B382)),"")</f>
        <v/>
      </c>
      <c r="G382" t="str" cm="1">
        <f t="array" ref="G382">IFERROR(INDEX([1]!Таблица4[Кол.во.],SMALL(IF([1]!Таблица4[Заявка]=Счёт!$C$2,ROW([1]!Таблица4[Высота])-1),Счёт!$B382)),"")</f>
        <v/>
      </c>
      <c r="H382" t="str" cm="1">
        <f t="array" ref="H382">IFERROR((INDEX([1]!Таблица4[Площадь],SMALL(IF([1]!Таблица4[Заявка]=Счёт!$C$2,ROW([1]!Таблица4[Высота])-1),Счёт!$B382))*G382),"")</f>
        <v/>
      </c>
      <c r="I382" t="str" cm="1">
        <f t="array" ref="I382">IFERROR(INDEX([1]!Таблица4[Цена],SMALL(IF([1]!Таблица4[Заявка]=Счёт!$C$2,ROW([1]!Таблица4[Высота])-1),Счёт!$B382)),"")</f>
        <v/>
      </c>
      <c r="J382" t="str" cm="1">
        <f t="array" ref="J382">IFERROR(INDEX([1]!Таблица4[[Сумма ]],SMALL(IF([1]!Таблица4[Заявка]=Счёт!$C$2,ROW([1]!Таблица4[Высота])-1),Счёт!$B382)),"")</f>
        <v/>
      </c>
    </row>
    <row r="383" spans="1:10" x14ac:dyDescent="0.25">
      <c r="A383" s="10">
        <v>376</v>
      </c>
      <c r="B383" s="11" t="str">
        <f t="shared" si="5"/>
        <v/>
      </c>
      <c r="C383" t="str" cm="1">
        <f t="array" ref="C383">IFERROR("Стеклопакет -  "&amp; INDEX([1]!Таблица4[Формула],SMALL(IF([1]!Таблица4[Заявка]=Счёт!$C$2,ROW([1]!Таблица4[Ширина])-1),Счёт!$B383)),"")</f>
        <v/>
      </c>
      <c r="E383" t="str" cm="1">
        <f t="array" ref="E383">IFERROR(INDEX([1]!Таблица4[Ширина],SMALL(IF([1]!Таблица4[Заявка]=Счёт!$C$2,ROW([1]!Таблица4[Ширина])-1),Счёт!$B383)),"")</f>
        <v/>
      </c>
      <c r="F383" t="str">
        <f t="array" ref="F383">IFERROR(INDEX([1]!Таблица4[Высота],SMALL(IF([1]!Таблица4[Заявка]=Счёт!$C$2,ROW([1]!Таблица4[Высота])-1),Счёт!$B383)),"")</f>
        <v/>
      </c>
      <c r="G383" t="str" cm="1">
        <f t="array" ref="G383">IFERROR(INDEX([1]!Таблица4[Кол.во.],SMALL(IF([1]!Таблица4[Заявка]=Счёт!$C$2,ROW([1]!Таблица4[Высота])-1),Счёт!$B383)),"")</f>
        <v/>
      </c>
      <c r="H383" t="str" cm="1">
        <f t="array" ref="H383">IFERROR((INDEX([1]!Таблица4[Площадь],SMALL(IF([1]!Таблица4[Заявка]=Счёт!$C$2,ROW([1]!Таблица4[Высота])-1),Счёт!$B383))*G383),"")</f>
        <v/>
      </c>
      <c r="I383" t="str" cm="1">
        <f t="array" ref="I383">IFERROR(INDEX([1]!Таблица4[Цена],SMALL(IF([1]!Таблица4[Заявка]=Счёт!$C$2,ROW([1]!Таблица4[Высота])-1),Счёт!$B383)),"")</f>
        <v/>
      </c>
      <c r="J383" t="str" cm="1">
        <f t="array" ref="J383">IFERROR(INDEX([1]!Таблица4[[Сумма ]],SMALL(IF([1]!Таблица4[Заявка]=Счёт!$C$2,ROW([1]!Таблица4[Высота])-1),Счёт!$B383)),"")</f>
        <v/>
      </c>
    </row>
    <row r="384" spans="1:10" x14ac:dyDescent="0.25">
      <c r="A384" s="10">
        <v>377</v>
      </c>
      <c r="B384" s="11" t="str">
        <f t="shared" si="5"/>
        <v/>
      </c>
      <c r="C384" t="str" cm="1">
        <f t="array" ref="C384">IFERROR("Стеклопакет -  "&amp; INDEX([1]!Таблица4[Формула],SMALL(IF([1]!Таблица4[Заявка]=Счёт!$C$2,ROW([1]!Таблица4[Ширина])-1),Счёт!$B384)),"")</f>
        <v/>
      </c>
      <c r="E384" t="str" cm="1">
        <f t="array" ref="E384">IFERROR(INDEX([1]!Таблица4[Ширина],SMALL(IF([1]!Таблица4[Заявка]=Счёт!$C$2,ROW([1]!Таблица4[Ширина])-1),Счёт!$B384)),"")</f>
        <v/>
      </c>
      <c r="F384" t="str">
        <f t="array" ref="F384">IFERROR(INDEX([1]!Таблица4[Высота],SMALL(IF([1]!Таблица4[Заявка]=Счёт!$C$2,ROW([1]!Таблица4[Высота])-1),Счёт!$B384)),"")</f>
        <v/>
      </c>
      <c r="G384" t="str" cm="1">
        <f t="array" ref="G384">IFERROR(INDEX([1]!Таблица4[Кол.во.],SMALL(IF([1]!Таблица4[Заявка]=Счёт!$C$2,ROW([1]!Таблица4[Высота])-1),Счёт!$B384)),"")</f>
        <v/>
      </c>
      <c r="H384" t="str" cm="1">
        <f t="array" ref="H384">IFERROR((INDEX([1]!Таблица4[Площадь],SMALL(IF([1]!Таблица4[Заявка]=Счёт!$C$2,ROW([1]!Таблица4[Высота])-1),Счёт!$B384))*G384),"")</f>
        <v/>
      </c>
      <c r="I384" t="str" cm="1">
        <f t="array" ref="I384">IFERROR(INDEX([1]!Таблица4[Цена],SMALL(IF([1]!Таблица4[Заявка]=Счёт!$C$2,ROW([1]!Таблица4[Высота])-1),Счёт!$B384)),"")</f>
        <v/>
      </c>
      <c r="J384" t="str" cm="1">
        <f t="array" ref="J384">IFERROR(INDEX([1]!Таблица4[[Сумма ]],SMALL(IF([1]!Таблица4[Заявка]=Счёт!$C$2,ROW([1]!Таблица4[Высота])-1),Счёт!$B384)),"")</f>
        <v/>
      </c>
    </row>
    <row r="385" spans="1:10" x14ac:dyDescent="0.25">
      <c r="A385" s="10">
        <v>378</v>
      </c>
      <c r="B385" s="11" t="str">
        <f t="shared" si="5"/>
        <v/>
      </c>
      <c r="C385" t="str" cm="1">
        <f t="array" ref="C385">IFERROR("Стеклопакет -  "&amp; INDEX([1]!Таблица4[Формула],SMALL(IF([1]!Таблица4[Заявка]=Счёт!$C$2,ROW([1]!Таблица4[Ширина])-1),Счёт!$B385)),"")</f>
        <v/>
      </c>
      <c r="E385" t="str" cm="1">
        <f t="array" ref="E385">IFERROR(INDEX([1]!Таблица4[Ширина],SMALL(IF([1]!Таблица4[Заявка]=Счёт!$C$2,ROW([1]!Таблица4[Ширина])-1),Счёт!$B385)),"")</f>
        <v/>
      </c>
      <c r="F385" t="str">
        <f t="array" ref="F385">IFERROR(INDEX([1]!Таблица4[Высота],SMALL(IF([1]!Таблица4[Заявка]=Счёт!$C$2,ROW([1]!Таблица4[Высота])-1),Счёт!$B385)),"")</f>
        <v/>
      </c>
      <c r="G385" t="str" cm="1">
        <f t="array" ref="G385">IFERROR(INDEX([1]!Таблица4[Кол.во.],SMALL(IF([1]!Таблица4[Заявка]=Счёт!$C$2,ROW([1]!Таблица4[Высота])-1),Счёт!$B385)),"")</f>
        <v/>
      </c>
      <c r="H385" t="str" cm="1">
        <f t="array" ref="H385">IFERROR((INDEX([1]!Таблица4[Площадь],SMALL(IF([1]!Таблица4[Заявка]=Счёт!$C$2,ROW([1]!Таблица4[Высота])-1),Счёт!$B385))*G385),"")</f>
        <v/>
      </c>
      <c r="I385" t="str" cm="1">
        <f t="array" ref="I385">IFERROR(INDEX([1]!Таблица4[Цена],SMALL(IF([1]!Таблица4[Заявка]=Счёт!$C$2,ROW([1]!Таблица4[Высота])-1),Счёт!$B385)),"")</f>
        <v/>
      </c>
      <c r="J385" t="str" cm="1">
        <f t="array" ref="J385">IFERROR(INDEX([1]!Таблица4[[Сумма ]],SMALL(IF([1]!Таблица4[Заявка]=Счёт!$C$2,ROW([1]!Таблица4[Высота])-1),Счёт!$B385)),"")</f>
        <v/>
      </c>
    </row>
    <row r="386" spans="1:10" x14ac:dyDescent="0.25">
      <c r="A386" s="10">
        <v>379</v>
      </c>
      <c r="B386" s="11" t="str">
        <f t="shared" si="5"/>
        <v/>
      </c>
      <c r="C386" t="str" cm="1">
        <f t="array" ref="C386">IFERROR("Стеклопакет -  "&amp; INDEX([1]!Таблица4[Формула],SMALL(IF([1]!Таблица4[Заявка]=Счёт!$C$2,ROW([1]!Таблица4[Ширина])-1),Счёт!$B386)),"")</f>
        <v/>
      </c>
      <c r="E386" t="str" cm="1">
        <f t="array" ref="E386">IFERROR(INDEX([1]!Таблица4[Ширина],SMALL(IF([1]!Таблица4[Заявка]=Счёт!$C$2,ROW([1]!Таблица4[Ширина])-1),Счёт!$B386)),"")</f>
        <v/>
      </c>
      <c r="F386" t="str">
        <f t="array" ref="F386">IFERROR(INDEX([1]!Таблица4[Высота],SMALL(IF([1]!Таблица4[Заявка]=Счёт!$C$2,ROW([1]!Таблица4[Высота])-1),Счёт!$B386)),"")</f>
        <v/>
      </c>
      <c r="G386" t="str" cm="1">
        <f t="array" ref="G386">IFERROR(INDEX([1]!Таблица4[Кол.во.],SMALL(IF([1]!Таблица4[Заявка]=Счёт!$C$2,ROW([1]!Таблица4[Высота])-1),Счёт!$B386)),"")</f>
        <v/>
      </c>
      <c r="H386" t="str" cm="1">
        <f t="array" ref="H386">IFERROR((INDEX([1]!Таблица4[Площадь],SMALL(IF([1]!Таблица4[Заявка]=Счёт!$C$2,ROW([1]!Таблица4[Высота])-1),Счёт!$B386))*G386),"")</f>
        <v/>
      </c>
      <c r="I386" t="str" cm="1">
        <f t="array" ref="I386">IFERROR(INDEX([1]!Таблица4[Цена],SMALL(IF([1]!Таблица4[Заявка]=Счёт!$C$2,ROW([1]!Таблица4[Высота])-1),Счёт!$B386)),"")</f>
        <v/>
      </c>
      <c r="J386" t="str" cm="1">
        <f t="array" ref="J386">IFERROR(INDEX([1]!Таблица4[[Сумма ]],SMALL(IF([1]!Таблица4[Заявка]=Счёт!$C$2,ROW([1]!Таблица4[Высота])-1),Счёт!$B386)),"")</f>
        <v/>
      </c>
    </row>
    <row r="387" spans="1:10" x14ac:dyDescent="0.25">
      <c r="A387" s="10">
        <v>380</v>
      </c>
      <c r="B387" s="11" t="str">
        <f t="shared" si="5"/>
        <v/>
      </c>
      <c r="C387" t="str" cm="1">
        <f t="array" ref="C387">IFERROR("Стеклопакет -  "&amp; INDEX([1]!Таблица4[Формула],SMALL(IF([1]!Таблица4[Заявка]=Счёт!$C$2,ROW([1]!Таблица4[Ширина])-1),Счёт!$B387)),"")</f>
        <v/>
      </c>
      <c r="E387" t="str" cm="1">
        <f t="array" ref="E387">IFERROR(INDEX([1]!Таблица4[Ширина],SMALL(IF([1]!Таблица4[Заявка]=Счёт!$C$2,ROW([1]!Таблица4[Ширина])-1),Счёт!$B387)),"")</f>
        <v/>
      </c>
      <c r="F387" t="str">
        <f t="array" ref="F387">IFERROR(INDEX([1]!Таблица4[Высота],SMALL(IF([1]!Таблица4[Заявка]=Счёт!$C$2,ROW([1]!Таблица4[Высота])-1),Счёт!$B387)),"")</f>
        <v/>
      </c>
      <c r="G387" t="str" cm="1">
        <f t="array" ref="G387">IFERROR(INDEX([1]!Таблица4[Кол.во.],SMALL(IF([1]!Таблица4[Заявка]=Счёт!$C$2,ROW([1]!Таблица4[Высота])-1),Счёт!$B387)),"")</f>
        <v/>
      </c>
      <c r="H387" t="str" cm="1">
        <f t="array" ref="H387">IFERROR((INDEX([1]!Таблица4[Площадь],SMALL(IF([1]!Таблица4[Заявка]=Счёт!$C$2,ROW([1]!Таблица4[Высота])-1),Счёт!$B387))*G387),"")</f>
        <v/>
      </c>
      <c r="I387" t="str" cm="1">
        <f t="array" ref="I387">IFERROR(INDEX([1]!Таблица4[Цена],SMALL(IF([1]!Таблица4[Заявка]=Счёт!$C$2,ROW([1]!Таблица4[Высота])-1),Счёт!$B387)),"")</f>
        <v/>
      </c>
      <c r="J387" t="str" cm="1">
        <f t="array" ref="J387">IFERROR(INDEX([1]!Таблица4[[Сумма ]],SMALL(IF([1]!Таблица4[Заявка]=Счёт!$C$2,ROW([1]!Таблица4[Высота])-1),Счёт!$B387)),"")</f>
        <v/>
      </c>
    </row>
    <row r="388" spans="1:10" x14ac:dyDescent="0.25">
      <c r="A388" s="10">
        <v>381</v>
      </c>
      <c r="B388" s="11" t="str">
        <f t="shared" si="5"/>
        <v/>
      </c>
      <c r="C388" t="str" cm="1">
        <f t="array" ref="C388">IFERROR("Стеклопакет -  "&amp; INDEX([1]!Таблица4[Формула],SMALL(IF([1]!Таблица4[Заявка]=Счёт!$C$2,ROW([1]!Таблица4[Ширина])-1),Счёт!$B388)),"")</f>
        <v/>
      </c>
      <c r="E388" t="str" cm="1">
        <f t="array" ref="E388">IFERROR(INDEX([1]!Таблица4[Ширина],SMALL(IF([1]!Таблица4[Заявка]=Счёт!$C$2,ROW([1]!Таблица4[Ширина])-1),Счёт!$B388)),"")</f>
        <v/>
      </c>
      <c r="F388" t="str">
        <f t="array" ref="F388">IFERROR(INDEX([1]!Таблица4[Высота],SMALL(IF([1]!Таблица4[Заявка]=Счёт!$C$2,ROW([1]!Таблица4[Высота])-1),Счёт!$B388)),"")</f>
        <v/>
      </c>
      <c r="G388" t="str" cm="1">
        <f t="array" ref="G388">IFERROR(INDEX([1]!Таблица4[Кол.во.],SMALL(IF([1]!Таблица4[Заявка]=Счёт!$C$2,ROW([1]!Таблица4[Высота])-1),Счёт!$B388)),"")</f>
        <v/>
      </c>
      <c r="H388" t="str" cm="1">
        <f t="array" ref="H388">IFERROR((INDEX([1]!Таблица4[Площадь],SMALL(IF([1]!Таблица4[Заявка]=Счёт!$C$2,ROW([1]!Таблица4[Высота])-1),Счёт!$B388))*G388),"")</f>
        <v/>
      </c>
      <c r="I388" t="str" cm="1">
        <f t="array" ref="I388">IFERROR(INDEX([1]!Таблица4[Цена],SMALL(IF([1]!Таблица4[Заявка]=Счёт!$C$2,ROW([1]!Таблица4[Высота])-1),Счёт!$B388)),"")</f>
        <v/>
      </c>
      <c r="J388" t="str" cm="1">
        <f t="array" ref="J388">IFERROR(INDEX([1]!Таблица4[[Сумма ]],SMALL(IF([1]!Таблица4[Заявка]=Счёт!$C$2,ROW([1]!Таблица4[Высота])-1),Счёт!$B388)),"")</f>
        <v/>
      </c>
    </row>
    <row r="389" spans="1:10" x14ac:dyDescent="0.25">
      <c r="A389" s="10">
        <v>382</v>
      </c>
      <c r="B389" s="11" t="str">
        <f t="shared" si="5"/>
        <v/>
      </c>
      <c r="C389" t="str" cm="1">
        <f t="array" ref="C389">IFERROR("Стеклопакет -  "&amp; INDEX([1]!Таблица4[Формула],SMALL(IF([1]!Таблица4[Заявка]=Счёт!$C$2,ROW([1]!Таблица4[Ширина])-1),Счёт!$B389)),"")</f>
        <v/>
      </c>
      <c r="E389" t="str" cm="1">
        <f t="array" ref="E389">IFERROR(INDEX([1]!Таблица4[Ширина],SMALL(IF([1]!Таблица4[Заявка]=Счёт!$C$2,ROW([1]!Таблица4[Ширина])-1),Счёт!$B389)),"")</f>
        <v/>
      </c>
      <c r="F389" t="str">
        <f t="array" ref="F389">IFERROR(INDEX([1]!Таблица4[Высота],SMALL(IF([1]!Таблица4[Заявка]=Счёт!$C$2,ROW([1]!Таблица4[Высота])-1),Счёт!$B389)),"")</f>
        <v/>
      </c>
      <c r="G389" t="str" cm="1">
        <f t="array" ref="G389">IFERROR(INDEX([1]!Таблица4[Кол.во.],SMALL(IF([1]!Таблица4[Заявка]=Счёт!$C$2,ROW([1]!Таблица4[Высота])-1),Счёт!$B389)),"")</f>
        <v/>
      </c>
      <c r="H389" t="str" cm="1">
        <f t="array" ref="H389">IFERROR((INDEX([1]!Таблица4[Площадь],SMALL(IF([1]!Таблица4[Заявка]=Счёт!$C$2,ROW([1]!Таблица4[Высота])-1),Счёт!$B389))*G389),"")</f>
        <v/>
      </c>
      <c r="I389" t="str" cm="1">
        <f t="array" ref="I389">IFERROR(INDEX([1]!Таблица4[Цена],SMALL(IF([1]!Таблица4[Заявка]=Счёт!$C$2,ROW([1]!Таблица4[Высота])-1),Счёт!$B389)),"")</f>
        <v/>
      </c>
      <c r="J389" t="str" cm="1">
        <f t="array" ref="J389">IFERROR(INDEX([1]!Таблица4[[Сумма ]],SMALL(IF([1]!Таблица4[Заявка]=Счёт!$C$2,ROW([1]!Таблица4[Высота])-1),Счёт!$B389)),"")</f>
        <v/>
      </c>
    </row>
    <row r="390" spans="1:10" x14ac:dyDescent="0.25">
      <c r="A390" s="10">
        <v>383</v>
      </c>
      <c r="B390" s="11" t="str">
        <f t="shared" si="5"/>
        <v/>
      </c>
      <c r="C390" t="str" cm="1">
        <f t="array" ref="C390">IFERROR("Стеклопакет -  "&amp; INDEX([1]!Таблица4[Формула],SMALL(IF([1]!Таблица4[Заявка]=Счёт!$C$2,ROW([1]!Таблица4[Ширина])-1),Счёт!$B390)),"")</f>
        <v/>
      </c>
      <c r="E390" t="str" cm="1">
        <f t="array" ref="E390">IFERROR(INDEX([1]!Таблица4[Ширина],SMALL(IF([1]!Таблица4[Заявка]=Счёт!$C$2,ROW([1]!Таблица4[Ширина])-1),Счёт!$B390)),"")</f>
        <v/>
      </c>
      <c r="F390" t="str">
        <f t="array" ref="F390">IFERROR(INDEX([1]!Таблица4[Высота],SMALL(IF([1]!Таблица4[Заявка]=Счёт!$C$2,ROW([1]!Таблица4[Высота])-1),Счёт!$B390)),"")</f>
        <v/>
      </c>
      <c r="G390" t="str" cm="1">
        <f t="array" ref="G390">IFERROR(INDEX([1]!Таблица4[Кол.во.],SMALL(IF([1]!Таблица4[Заявка]=Счёт!$C$2,ROW([1]!Таблица4[Высота])-1),Счёт!$B390)),"")</f>
        <v/>
      </c>
      <c r="H390" t="str" cm="1">
        <f t="array" ref="H390">IFERROR((INDEX([1]!Таблица4[Площадь],SMALL(IF([1]!Таблица4[Заявка]=Счёт!$C$2,ROW([1]!Таблица4[Высота])-1),Счёт!$B390))*G390),"")</f>
        <v/>
      </c>
      <c r="I390" t="str" cm="1">
        <f t="array" ref="I390">IFERROR(INDEX([1]!Таблица4[Цена],SMALL(IF([1]!Таблица4[Заявка]=Счёт!$C$2,ROW([1]!Таблица4[Высота])-1),Счёт!$B390)),"")</f>
        <v/>
      </c>
      <c r="J390" t="str" cm="1">
        <f t="array" ref="J390">IFERROR(INDEX([1]!Таблица4[[Сумма ]],SMALL(IF([1]!Таблица4[Заявка]=Счёт!$C$2,ROW([1]!Таблица4[Высота])-1),Счёт!$B390)),"")</f>
        <v/>
      </c>
    </row>
    <row r="391" spans="1:10" x14ac:dyDescent="0.25">
      <c r="A391" s="10">
        <v>384</v>
      </c>
      <c r="B391" s="11" t="str">
        <f t="shared" si="5"/>
        <v/>
      </c>
      <c r="C391" t="str" cm="1">
        <f t="array" ref="C391">IFERROR("Стеклопакет -  "&amp; INDEX([1]!Таблица4[Формула],SMALL(IF([1]!Таблица4[Заявка]=Счёт!$C$2,ROW([1]!Таблица4[Ширина])-1),Счёт!$B391)),"")</f>
        <v/>
      </c>
      <c r="E391" t="str" cm="1">
        <f t="array" ref="E391">IFERROR(INDEX([1]!Таблица4[Ширина],SMALL(IF([1]!Таблица4[Заявка]=Счёт!$C$2,ROW([1]!Таблица4[Ширина])-1),Счёт!$B391)),"")</f>
        <v/>
      </c>
      <c r="F391" t="str">
        <f t="array" ref="F391">IFERROR(INDEX([1]!Таблица4[Высота],SMALL(IF([1]!Таблица4[Заявка]=Счёт!$C$2,ROW([1]!Таблица4[Высота])-1),Счёт!$B391)),"")</f>
        <v/>
      </c>
      <c r="G391" t="str" cm="1">
        <f t="array" ref="G391">IFERROR(INDEX([1]!Таблица4[Кол.во.],SMALL(IF([1]!Таблица4[Заявка]=Счёт!$C$2,ROW([1]!Таблица4[Высота])-1),Счёт!$B391)),"")</f>
        <v/>
      </c>
      <c r="H391" t="str" cm="1">
        <f t="array" ref="H391">IFERROR((INDEX([1]!Таблица4[Площадь],SMALL(IF([1]!Таблица4[Заявка]=Счёт!$C$2,ROW([1]!Таблица4[Высота])-1),Счёт!$B391))*G391),"")</f>
        <v/>
      </c>
      <c r="I391" t="str" cm="1">
        <f t="array" ref="I391">IFERROR(INDEX([1]!Таблица4[Цена],SMALL(IF([1]!Таблица4[Заявка]=Счёт!$C$2,ROW([1]!Таблица4[Высота])-1),Счёт!$B391)),"")</f>
        <v/>
      </c>
      <c r="J391" t="str" cm="1">
        <f t="array" ref="J391">IFERROR(INDEX([1]!Таблица4[[Сумма ]],SMALL(IF([1]!Таблица4[Заявка]=Счёт!$C$2,ROW([1]!Таблица4[Высота])-1),Счёт!$B391)),"")</f>
        <v/>
      </c>
    </row>
    <row r="392" spans="1:10" x14ac:dyDescent="0.25">
      <c r="A392" s="10">
        <v>385</v>
      </c>
      <c r="B392" s="11" t="str">
        <f t="shared" si="5"/>
        <v/>
      </c>
      <c r="C392" t="str" cm="1">
        <f t="array" ref="C392">IFERROR("Стеклопакет -  "&amp; INDEX([1]!Таблица4[Формула],SMALL(IF([1]!Таблица4[Заявка]=Счёт!$C$2,ROW([1]!Таблица4[Ширина])-1),Счёт!$B392)),"")</f>
        <v/>
      </c>
      <c r="E392" t="str" cm="1">
        <f t="array" ref="E392">IFERROR(INDEX([1]!Таблица4[Ширина],SMALL(IF([1]!Таблица4[Заявка]=Счёт!$C$2,ROW([1]!Таблица4[Ширина])-1),Счёт!$B392)),"")</f>
        <v/>
      </c>
      <c r="F392" t="str">
        <f t="array" ref="F392">IFERROR(INDEX([1]!Таблица4[Высота],SMALL(IF([1]!Таблица4[Заявка]=Счёт!$C$2,ROW([1]!Таблица4[Высота])-1),Счёт!$B392)),"")</f>
        <v/>
      </c>
      <c r="G392" t="str" cm="1">
        <f t="array" ref="G392">IFERROR(INDEX([1]!Таблица4[Кол.во.],SMALL(IF([1]!Таблица4[Заявка]=Счёт!$C$2,ROW([1]!Таблица4[Высота])-1),Счёт!$B392)),"")</f>
        <v/>
      </c>
      <c r="H392" t="str" cm="1">
        <f t="array" ref="H392">IFERROR((INDEX([1]!Таблица4[Площадь],SMALL(IF([1]!Таблица4[Заявка]=Счёт!$C$2,ROW([1]!Таблица4[Высота])-1),Счёт!$B392))*G392),"")</f>
        <v/>
      </c>
      <c r="I392" t="str" cm="1">
        <f t="array" ref="I392">IFERROR(INDEX([1]!Таблица4[Цена],SMALL(IF([1]!Таблица4[Заявка]=Счёт!$C$2,ROW([1]!Таблица4[Высота])-1),Счёт!$B392)),"")</f>
        <v/>
      </c>
      <c r="J392" t="str" cm="1">
        <f t="array" ref="J392">IFERROR(INDEX([1]!Таблица4[[Сумма ]],SMALL(IF([1]!Таблица4[Заявка]=Счёт!$C$2,ROW([1]!Таблица4[Высота])-1),Счёт!$B392)),"")</f>
        <v/>
      </c>
    </row>
    <row r="393" spans="1:10" x14ac:dyDescent="0.25">
      <c r="A393" s="10">
        <v>386</v>
      </c>
      <c r="B393" s="11" t="str">
        <f t="shared" ref="B393:B456" si="6">IF($C$4&gt;A392,A393,"")</f>
        <v/>
      </c>
      <c r="C393" t="str" cm="1">
        <f t="array" ref="C393">IFERROR("Стеклопакет -  "&amp; INDEX([1]!Таблица4[Формула],SMALL(IF([1]!Таблица4[Заявка]=Счёт!$C$2,ROW([1]!Таблица4[Ширина])-1),Счёт!$B393)),"")</f>
        <v/>
      </c>
      <c r="E393" t="str" cm="1">
        <f t="array" ref="E393">IFERROR(INDEX([1]!Таблица4[Ширина],SMALL(IF([1]!Таблица4[Заявка]=Счёт!$C$2,ROW([1]!Таблица4[Ширина])-1),Счёт!$B393)),"")</f>
        <v/>
      </c>
      <c r="F393" t="str">
        <f t="array" ref="F393">IFERROR(INDEX([1]!Таблица4[Высота],SMALL(IF([1]!Таблица4[Заявка]=Счёт!$C$2,ROW([1]!Таблица4[Высота])-1),Счёт!$B393)),"")</f>
        <v/>
      </c>
      <c r="G393" t="str" cm="1">
        <f t="array" ref="G393">IFERROR(INDEX([1]!Таблица4[Кол.во.],SMALL(IF([1]!Таблица4[Заявка]=Счёт!$C$2,ROW([1]!Таблица4[Высота])-1),Счёт!$B393)),"")</f>
        <v/>
      </c>
      <c r="H393" t="str" cm="1">
        <f t="array" ref="H393">IFERROR((INDEX([1]!Таблица4[Площадь],SMALL(IF([1]!Таблица4[Заявка]=Счёт!$C$2,ROW([1]!Таблица4[Высота])-1),Счёт!$B393))*G393),"")</f>
        <v/>
      </c>
      <c r="I393" t="str" cm="1">
        <f t="array" ref="I393">IFERROR(INDEX([1]!Таблица4[Цена],SMALL(IF([1]!Таблица4[Заявка]=Счёт!$C$2,ROW([1]!Таблица4[Высота])-1),Счёт!$B393)),"")</f>
        <v/>
      </c>
      <c r="J393" t="str" cm="1">
        <f t="array" ref="J393">IFERROR(INDEX([1]!Таблица4[[Сумма ]],SMALL(IF([1]!Таблица4[Заявка]=Счёт!$C$2,ROW([1]!Таблица4[Высота])-1),Счёт!$B393)),"")</f>
        <v/>
      </c>
    </row>
    <row r="394" spans="1:10" x14ac:dyDescent="0.25">
      <c r="A394" s="10">
        <v>387</v>
      </c>
      <c r="B394" s="11" t="str">
        <f t="shared" si="6"/>
        <v/>
      </c>
      <c r="C394" t="str" cm="1">
        <f t="array" ref="C394">IFERROR("Стеклопакет -  "&amp; INDEX([1]!Таблица4[Формула],SMALL(IF([1]!Таблица4[Заявка]=Счёт!$C$2,ROW([1]!Таблица4[Ширина])-1),Счёт!$B394)),"")</f>
        <v/>
      </c>
      <c r="E394" t="str" cm="1">
        <f t="array" ref="E394">IFERROR(INDEX([1]!Таблица4[Ширина],SMALL(IF([1]!Таблица4[Заявка]=Счёт!$C$2,ROW([1]!Таблица4[Ширина])-1),Счёт!$B394)),"")</f>
        <v/>
      </c>
      <c r="F394" t="str">
        <f t="array" ref="F394">IFERROR(INDEX([1]!Таблица4[Высота],SMALL(IF([1]!Таблица4[Заявка]=Счёт!$C$2,ROW([1]!Таблица4[Высота])-1),Счёт!$B394)),"")</f>
        <v/>
      </c>
      <c r="G394" t="str" cm="1">
        <f t="array" ref="G394">IFERROR(INDEX([1]!Таблица4[Кол.во.],SMALL(IF([1]!Таблица4[Заявка]=Счёт!$C$2,ROW([1]!Таблица4[Высота])-1),Счёт!$B394)),"")</f>
        <v/>
      </c>
      <c r="H394" t="str" cm="1">
        <f t="array" ref="H394">IFERROR((INDEX([1]!Таблица4[Площадь],SMALL(IF([1]!Таблица4[Заявка]=Счёт!$C$2,ROW([1]!Таблица4[Высота])-1),Счёт!$B394))*G394),"")</f>
        <v/>
      </c>
      <c r="I394" t="str" cm="1">
        <f t="array" ref="I394">IFERROR(INDEX([1]!Таблица4[Цена],SMALL(IF([1]!Таблица4[Заявка]=Счёт!$C$2,ROW([1]!Таблица4[Высота])-1),Счёт!$B394)),"")</f>
        <v/>
      </c>
      <c r="J394" t="str" cm="1">
        <f t="array" ref="J394">IFERROR(INDEX([1]!Таблица4[[Сумма ]],SMALL(IF([1]!Таблица4[Заявка]=Счёт!$C$2,ROW([1]!Таблица4[Высота])-1),Счёт!$B394)),"")</f>
        <v/>
      </c>
    </row>
    <row r="395" spans="1:10" x14ac:dyDescent="0.25">
      <c r="A395" s="10">
        <v>388</v>
      </c>
      <c r="B395" s="11" t="str">
        <f t="shared" si="6"/>
        <v/>
      </c>
      <c r="C395" t="str" cm="1">
        <f t="array" ref="C395">IFERROR("Стеклопакет -  "&amp; INDEX([1]!Таблица4[Формула],SMALL(IF([1]!Таблица4[Заявка]=Счёт!$C$2,ROW([1]!Таблица4[Ширина])-1),Счёт!$B395)),"")</f>
        <v/>
      </c>
      <c r="E395" t="str" cm="1">
        <f t="array" ref="E395">IFERROR(INDEX([1]!Таблица4[Ширина],SMALL(IF([1]!Таблица4[Заявка]=Счёт!$C$2,ROW([1]!Таблица4[Ширина])-1),Счёт!$B395)),"")</f>
        <v/>
      </c>
      <c r="F395" t="str">
        <f t="array" ref="F395">IFERROR(INDEX([1]!Таблица4[Высота],SMALL(IF([1]!Таблица4[Заявка]=Счёт!$C$2,ROW([1]!Таблица4[Высота])-1),Счёт!$B395)),"")</f>
        <v/>
      </c>
      <c r="G395" t="str" cm="1">
        <f t="array" ref="G395">IFERROR(INDEX([1]!Таблица4[Кол.во.],SMALL(IF([1]!Таблица4[Заявка]=Счёт!$C$2,ROW([1]!Таблица4[Высота])-1),Счёт!$B395)),"")</f>
        <v/>
      </c>
      <c r="H395" t="str" cm="1">
        <f t="array" ref="H395">IFERROR((INDEX([1]!Таблица4[Площадь],SMALL(IF([1]!Таблица4[Заявка]=Счёт!$C$2,ROW([1]!Таблица4[Высота])-1),Счёт!$B395))*G395),"")</f>
        <v/>
      </c>
      <c r="I395" t="str" cm="1">
        <f t="array" ref="I395">IFERROR(INDEX([1]!Таблица4[Цена],SMALL(IF([1]!Таблица4[Заявка]=Счёт!$C$2,ROW([1]!Таблица4[Высота])-1),Счёт!$B395)),"")</f>
        <v/>
      </c>
      <c r="J395" t="str" cm="1">
        <f t="array" ref="J395">IFERROR(INDEX([1]!Таблица4[[Сумма ]],SMALL(IF([1]!Таблица4[Заявка]=Счёт!$C$2,ROW([1]!Таблица4[Высота])-1),Счёт!$B395)),"")</f>
        <v/>
      </c>
    </row>
    <row r="396" spans="1:10" x14ac:dyDescent="0.25">
      <c r="A396" s="10">
        <v>389</v>
      </c>
      <c r="B396" s="11" t="str">
        <f t="shared" si="6"/>
        <v/>
      </c>
      <c r="C396" t="str" cm="1">
        <f t="array" ref="C396">IFERROR("Стеклопакет -  "&amp; INDEX([1]!Таблица4[Формула],SMALL(IF([1]!Таблица4[Заявка]=Счёт!$C$2,ROW([1]!Таблица4[Ширина])-1),Счёт!$B396)),"")</f>
        <v/>
      </c>
      <c r="E396" t="str" cm="1">
        <f t="array" ref="E396">IFERROR(INDEX([1]!Таблица4[Ширина],SMALL(IF([1]!Таблица4[Заявка]=Счёт!$C$2,ROW([1]!Таблица4[Ширина])-1),Счёт!$B396)),"")</f>
        <v/>
      </c>
      <c r="F396" t="str">
        <f t="array" ref="F396">IFERROR(INDEX([1]!Таблица4[Высота],SMALL(IF([1]!Таблица4[Заявка]=Счёт!$C$2,ROW([1]!Таблица4[Высота])-1),Счёт!$B396)),"")</f>
        <v/>
      </c>
      <c r="G396" t="str" cm="1">
        <f t="array" ref="G396">IFERROR(INDEX([1]!Таблица4[Кол.во.],SMALL(IF([1]!Таблица4[Заявка]=Счёт!$C$2,ROW([1]!Таблица4[Высота])-1),Счёт!$B396)),"")</f>
        <v/>
      </c>
      <c r="H396" t="str" cm="1">
        <f t="array" ref="H396">IFERROR((INDEX([1]!Таблица4[Площадь],SMALL(IF([1]!Таблица4[Заявка]=Счёт!$C$2,ROW([1]!Таблица4[Высота])-1),Счёт!$B396))*G396),"")</f>
        <v/>
      </c>
      <c r="I396" t="str" cm="1">
        <f t="array" ref="I396">IFERROR(INDEX([1]!Таблица4[Цена],SMALL(IF([1]!Таблица4[Заявка]=Счёт!$C$2,ROW([1]!Таблица4[Высота])-1),Счёт!$B396)),"")</f>
        <v/>
      </c>
      <c r="J396" t="str" cm="1">
        <f t="array" ref="J396">IFERROR(INDEX([1]!Таблица4[[Сумма ]],SMALL(IF([1]!Таблица4[Заявка]=Счёт!$C$2,ROW([1]!Таблица4[Высота])-1),Счёт!$B396)),"")</f>
        <v/>
      </c>
    </row>
    <row r="397" spans="1:10" x14ac:dyDescent="0.25">
      <c r="A397" s="10">
        <v>390</v>
      </c>
      <c r="B397" s="11" t="str">
        <f t="shared" si="6"/>
        <v/>
      </c>
      <c r="C397" t="str" cm="1">
        <f t="array" ref="C397">IFERROR("Стеклопакет -  "&amp; INDEX([1]!Таблица4[Формула],SMALL(IF([1]!Таблица4[Заявка]=Счёт!$C$2,ROW([1]!Таблица4[Ширина])-1),Счёт!$B397)),"")</f>
        <v/>
      </c>
      <c r="E397" t="str" cm="1">
        <f t="array" ref="E397">IFERROR(INDEX([1]!Таблица4[Ширина],SMALL(IF([1]!Таблица4[Заявка]=Счёт!$C$2,ROW([1]!Таблица4[Ширина])-1),Счёт!$B397)),"")</f>
        <v/>
      </c>
      <c r="F397" t="str">
        <f t="array" ref="F397">IFERROR(INDEX([1]!Таблица4[Высота],SMALL(IF([1]!Таблица4[Заявка]=Счёт!$C$2,ROW([1]!Таблица4[Высота])-1),Счёт!$B397)),"")</f>
        <v/>
      </c>
      <c r="G397" t="str" cm="1">
        <f t="array" ref="G397">IFERROR(INDEX([1]!Таблица4[Кол.во.],SMALL(IF([1]!Таблица4[Заявка]=Счёт!$C$2,ROW([1]!Таблица4[Высота])-1),Счёт!$B397)),"")</f>
        <v/>
      </c>
      <c r="H397" t="str" cm="1">
        <f t="array" ref="H397">IFERROR((INDEX([1]!Таблица4[Площадь],SMALL(IF([1]!Таблица4[Заявка]=Счёт!$C$2,ROW([1]!Таблица4[Высота])-1),Счёт!$B397))*G397),"")</f>
        <v/>
      </c>
      <c r="I397" t="str" cm="1">
        <f t="array" ref="I397">IFERROR(INDEX([1]!Таблица4[Цена],SMALL(IF([1]!Таблица4[Заявка]=Счёт!$C$2,ROW([1]!Таблица4[Высота])-1),Счёт!$B397)),"")</f>
        <v/>
      </c>
      <c r="J397" t="str" cm="1">
        <f t="array" ref="J397">IFERROR(INDEX([1]!Таблица4[[Сумма ]],SMALL(IF([1]!Таблица4[Заявка]=Счёт!$C$2,ROW([1]!Таблица4[Высота])-1),Счёт!$B397)),"")</f>
        <v/>
      </c>
    </row>
    <row r="398" spans="1:10" x14ac:dyDescent="0.25">
      <c r="A398" s="10">
        <v>391</v>
      </c>
      <c r="B398" s="11" t="str">
        <f t="shared" si="6"/>
        <v/>
      </c>
      <c r="C398" t="str" cm="1">
        <f t="array" ref="C398">IFERROR("Стеклопакет -  "&amp; INDEX([1]!Таблица4[Формула],SMALL(IF([1]!Таблица4[Заявка]=Счёт!$C$2,ROW([1]!Таблица4[Ширина])-1),Счёт!$B398)),"")</f>
        <v/>
      </c>
      <c r="E398" t="str" cm="1">
        <f t="array" ref="E398">IFERROR(INDEX([1]!Таблица4[Ширина],SMALL(IF([1]!Таблица4[Заявка]=Счёт!$C$2,ROW([1]!Таблица4[Ширина])-1),Счёт!$B398)),"")</f>
        <v/>
      </c>
      <c r="F398" t="str">
        <f t="array" ref="F398">IFERROR(INDEX([1]!Таблица4[Высота],SMALL(IF([1]!Таблица4[Заявка]=Счёт!$C$2,ROW([1]!Таблица4[Высота])-1),Счёт!$B398)),"")</f>
        <v/>
      </c>
      <c r="G398" t="str" cm="1">
        <f t="array" ref="G398">IFERROR(INDEX([1]!Таблица4[Кол.во.],SMALL(IF([1]!Таблица4[Заявка]=Счёт!$C$2,ROW([1]!Таблица4[Высота])-1),Счёт!$B398)),"")</f>
        <v/>
      </c>
      <c r="H398" t="str" cm="1">
        <f t="array" ref="H398">IFERROR((INDEX([1]!Таблица4[Площадь],SMALL(IF([1]!Таблица4[Заявка]=Счёт!$C$2,ROW([1]!Таблица4[Высота])-1),Счёт!$B398))*G398),"")</f>
        <v/>
      </c>
      <c r="I398" t="str" cm="1">
        <f t="array" ref="I398">IFERROR(INDEX([1]!Таблица4[Цена],SMALL(IF([1]!Таблица4[Заявка]=Счёт!$C$2,ROW([1]!Таблица4[Высота])-1),Счёт!$B398)),"")</f>
        <v/>
      </c>
      <c r="J398" t="str" cm="1">
        <f t="array" ref="J398">IFERROR(INDEX([1]!Таблица4[[Сумма ]],SMALL(IF([1]!Таблица4[Заявка]=Счёт!$C$2,ROW([1]!Таблица4[Высота])-1),Счёт!$B398)),"")</f>
        <v/>
      </c>
    </row>
    <row r="399" spans="1:10" x14ac:dyDescent="0.25">
      <c r="A399" s="10">
        <v>392</v>
      </c>
      <c r="B399" s="11" t="str">
        <f t="shared" si="6"/>
        <v/>
      </c>
      <c r="C399" t="str" cm="1">
        <f t="array" ref="C399">IFERROR("Стеклопакет -  "&amp; INDEX([1]!Таблица4[Формула],SMALL(IF([1]!Таблица4[Заявка]=Счёт!$C$2,ROW([1]!Таблица4[Ширина])-1),Счёт!$B399)),"")</f>
        <v/>
      </c>
      <c r="E399" t="str" cm="1">
        <f t="array" ref="E399">IFERROR(INDEX([1]!Таблица4[Ширина],SMALL(IF([1]!Таблица4[Заявка]=Счёт!$C$2,ROW([1]!Таблица4[Ширина])-1),Счёт!$B399)),"")</f>
        <v/>
      </c>
      <c r="F399" t="str">
        <f t="array" ref="F399">IFERROR(INDEX([1]!Таблица4[Высота],SMALL(IF([1]!Таблица4[Заявка]=Счёт!$C$2,ROW([1]!Таблица4[Высота])-1),Счёт!$B399)),"")</f>
        <v/>
      </c>
      <c r="G399" t="str" cm="1">
        <f t="array" ref="G399">IFERROR(INDEX([1]!Таблица4[Кол.во.],SMALL(IF([1]!Таблица4[Заявка]=Счёт!$C$2,ROW([1]!Таблица4[Высота])-1),Счёт!$B399)),"")</f>
        <v/>
      </c>
      <c r="H399" t="str" cm="1">
        <f t="array" ref="H399">IFERROR((INDEX([1]!Таблица4[Площадь],SMALL(IF([1]!Таблица4[Заявка]=Счёт!$C$2,ROW([1]!Таблица4[Высота])-1),Счёт!$B399))*G399),"")</f>
        <v/>
      </c>
      <c r="I399" t="str" cm="1">
        <f t="array" ref="I399">IFERROR(INDEX([1]!Таблица4[Цена],SMALL(IF([1]!Таблица4[Заявка]=Счёт!$C$2,ROW([1]!Таблица4[Высота])-1),Счёт!$B399)),"")</f>
        <v/>
      </c>
      <c r="J399" t="str" cm="1">
        <f t="array" ref="J399">IFERROR(INDEX([1]!Таблица4[[Сумма ]],SMALL(IF([1]!Таблица4[Заявка]=Счёт!$C$2,ROW([1]!Таблица4[Высота])-1),Счёт!$B399)),"")</f>
        <v/>
      </c>
    </row>
    <row r="400" spans="1:10" x14ac:dyDescent="0.25">
      <c r="A400" s="10">
        <v>393</v>
      </c>
      <c r="B400" s="11" t="str">
        <f t="shared" si="6"/>
        <v/>
      </c>
      <c r="C400" t="str" cm="1">
        <f t="array" ref="C400">IFERROR("Стеклопакет -  "&amp; INDEX([1]!Таблица4[Формула],SMALL(IF([1]!Таблица4[Заявка]=Счёт!$C$2,ROW([1]!Таблица4[Ширина])-1),Счёт!$B400)),"")</f>
        <v/>
      </c>
      <c r="E400" t="str" cm="1">
        <f t="array" ref="E400">IFERROR(INDEX([1]!Таблица4[Ширина],SMALL(IF([1]!Таблица4[Заявка]=Счёт!$C$2,ROW([1]!Таблица4[Ширина])-1),Счёт!$B400)),"")</f>
        <v/>
      </c>
      <c r="F400" t="str">
        <f t="array" ref="F400">IFERROR(INDEX([1]!Таблица4[Высота],SMALL(IF([1]!Таблица4[Заявка]=Счёт!$C$2,ROW([1]!Таблица4[Высота])-1),Счёт!$B400)),"")</f>
        <v/>
      </c>
      <c r="G400" t="str" cm="1">
        <f t="array" ref="G400">IFERROR(INDEX([1]!Таблица4[Кол.во.],SMALL(IF([1]!Таблица4[Заявка]=Счёт!$C$2,ROW([1]!Таблица4[Высота])-1),Счёт!$B400)),"")</f>
        <v/>
      </c>
      <c r="H400" t="str" cm="1">
        <f t="array" ref="H400">IFERROR((INDEX([1]!Таблица4[Площадь],SMALL(IF([1]!Таблица4[Заявка]=Счёт!$C$2,ROW([1]!Таблица4[Высота])-1),Счёт!$B400))*G400),"")</f>
        <v/>
      </c>
      <c r="I400" t="str" cm="1">
        <f t="array" ref="I400">IFERROR(INDEX([1]!Таблица4[Цена],SMALL(IF([1]!Таблица4[Заявка]=Счёт!$C$2,ROW([1]!Таблица4[Высота])-1),Счёт!$B400)),"")</f>
        <v/>
      </c>
      <c r="J400" t="str" cm="1">
        <f t="array" ref="J400">IFERROR(INDEX([1]!Таблица4[[Сумма ]],SMALL(IF([1]!Таблица4[Заявка]=Счёт!$C$2,ROW([1]!Таблица4[Высота])-1),Счёт!$B400)),"")</f>
        <v/>
      </c>
    </row>
    <row r="401" spans="1:10" x14ac:dyDescent="0.25">
      <c r="A401" s="10">
        <v>394</v>
      </c>
      <c r="B401" s="11" t="str">
        <f t="shared" si="6"/>
        <v/>
      </c>
      <c r="C401" t="str" cm="1">
        <f t="array" ref="C401">IFERROR("Стеклопакет -  "&amp; INDEX([1]!Таблица4[Формула],SMALL(IF([1]!Таблица4[Заявка]=Счёт!$C$2,ROW([1]!Таблица4[Ширина])-1),Счёт!$B401)),"")</f>
        <v/>
      </c>
      <c r="E401" t="str" cm="1">
        <f t="array" ref="E401">IFERROR(INDEX([1]!Таблица4[Ширина],SMALL(IF([1]!Таблица4[Заявка]=Счёт!$C$2,ROW([1]!Таблица4[Ширина])-1),Счёт!$B401)),"")</f>
        <v/>
      </c>
      <c r="F401" t="str">
        <f t="array" ref="F401">IFERROR(INDEX([1]!Таблица4[Высота],SMALL(IF([1]!Таблица4[Заявка]=Счёт!$C$2,ROW([1]!Таблица4[Высота])-1),Счёт!$B401)),"")</f>
        <v/>
      </c>
      <c r="G401" t="str" cm="1">
        <f t="array" ref="G401">IFERROR(INDEX([1]!Таблица4[Кол.во.],SMALL(IF([1]!Таблица4[Заявка]=Счёт!$C$2,ROW([1]!Таблица4[Высота])-1),Счёт!$B401)),"")</f>
        <v/>
      </c>
      <c r="H401" t="str" cm="1">
        <f t="array" ref="H401">IFERROR((INDEX([1]!Таблица4[Площадь],SMALL(IF([1]!Таблица4[Заявка]=Счёт!$C$2,ROW([1]!Таблица4[Высота])-1),Счёт!$B401))*G401),"")</f>
        <v/>
      </c>
      <c r="I401" t="str" cm="1">
        <f t="array" ref="I401">IFERROR(INDEX([1]!Таблица4[Цена],SMALL(IF([1]!Таблица4[Заявка]=Счёт!$C$2,ROW([1]!Таблица4[Высота])-1),Счёт!$B401)),"")</f>
        <v/>
      </c>
      <c r="J401" t="str" cm="1">
        <f t="array" ref="J401">IFERROR(INDEX([1]!Таблица4[[Сумма ]],SMALL(IF([1]!Таблица4[Заявка]=Счёт!$C$2,ROW([1]!Таблица4[Высота])-1),Счёт!$B401)),"")</f>
        <v/>
      </c>
    </row>
    <row r="402" spans="1:10" x14ac:dyDescent="0.25">
      <c r="A402" s="10">
        <v>395</v>
      </c>
      <c r="B402" s="11" t="str">
        <f t="shared" si="6"/>
        <v/>
      </c>
      <c r="C402" t="str" cm="1">
        <f t="array" ref="C402">IFERROR("Стеклопакет -  "&amp; INDEX([1]!Таблица4[Формула],SMALL(IF([1]!Таблица4[Заявка]=Счёт!$C$2,ROW([1]!Таблица4[Ширина])-1),Счёт!$B402)),"")</f>
        <v/>
      </c>
      <c r="E402" t="str" cm="1">
        <f t="array" ref="E402">IFERROR(INDEX([1]!Таблица4[Ширина],SMALL(IF([1]!Таблица4[Заявка]=Счёт!$C$2,ROW([1]!Таблица4[Ширина])-1),Счёт!$B402)),"")</f>
        <v/>
      </c>
      <c r="F402" t="str">
        <f t="array" ref="F402">IFERROR(INDEX([1]!Таблица4[Высота],SMALL(IF([1]!Таблица4[Заявка]=Счёт!$C$2,ROW([1]!Таблица4[Высота])-1),Счёт!$B402)),"")</f>
        <v/>
      </c>
      <c r="G402" t="str" cm="1">
        <f t="array" ref="G402">IFERROR(INDEX([1]!Таблица4[Кол.во.],SMALL(IF([1]!Таблица4[Заявка]=Счёт!$C$2,ROW([1]!Таблица4[Высота])-1),Счёт!$B402)),"")</f>
        <v/>
      </c>
      <c r="H402" t="str" cm="1">
        <f t="array" ref="H402">IFERROR((INDEX([1]!Таблица4[Площадь],SMALL(IF([1]!Таблица4[Заявка]=Счёт!$C$2,ROW([1]!Таблица4[Высота])-1),Счёт!$B402))*G402),"")</f>
        <v/>
      </c>
      <c r="I402" t="str" cm="1">
        <f t="array" ref="I402">IFERROR(INDEX([1]!Таблица4[Цена],SMALL(IF([1]!Таблица4[Заявка]=Счёт!$C$2,ROW([1]!Таблица4[Высота])-1),Счёт!$B402)),"")</f>
        <v/>
      </c>
      <c r="J402" t="str" cm="1">
        <f t="array" ref="J402">IFERROR(INDEX([1]!Таблица4[[Сумма ]],SMALL(IF([1]!Таблица4[Заявка]=Счёт!$C$2,ROW([1]!Таблица4[Высота])-1),Счёт!$B402)),"")</f>
        <v/>
      </c>
    </row>
    <row r="403" spans="1:10" x14ac:dyDescent="0.25">
      <c r="A403" s="10">
        <v>396</v>
      </c>
      <c r="B403" s="11" t="str">
        <f t="shared" si="6"/>
        <v/>
      </c>
      <c r="C403" t="str" cm="1">
        <f t="array" ref="C403">IFERROR("Стеклопакет -  "&amp; INDEX([1]!Таблица4[Формула],SMALL(IF([1]!Таблица4[Заявка]=Счёт!$C$2,ROW([1]!Таблица4[Ширина])-1),Счёт!$B403)),"")</f>
        <v/>
      </c>
      <c r="E403" t="str" cm="1">
        <f t="array" ref="E403">IFERROR(INDEX([1]!Таблица4[Ширина],SMALL(IF([1]!Таблица4[Заявка]=Счёт!$C$2,ROW([1]!Таблица4[Ширина])-1),Счёт!$B403)),"")</f>
        <v/>
      </c>
      <c r="F403" t="str">
        <f t="array" ref="F403">IFERROR(INDEX([1]!Таблица4[Высота],SMALL(IF([1]!Таблица4[Заявка]=Счёт!$C$2,ROW([1]!Таблица4[Высота])-1),Счёт!$B403)),"")</f>
        <v/>
      </c>
      <c r="G403" t="str" cm="1">
        <f t="array" ref="G403">IFERROR(INDEX([1]!Таблица4[Кол.во.],SMALL(IF([1]!Таблица4[Заявка]=Счёт!$C$2,ROW([1]!Таблица4[Высота])-1),Счёт!$B403)),"")</f>
        <v/>
      </c>
      <c r="H403" t="str" cm="1">
        <f t="array" ref="H403">IFERROR((INDEX([1]!Таблица4[Площадь],SMALL(IF([1]!Таблица4[Заявка]=Счёт!$C$2,ROW([1]!Таблица4[Высота])-1),Счёт!$B403))*G403),"")</f>
        <v/>
      </c>
      <c r="I403" t="str" cm="1">
        <f t="array" ref="I403">IFERROR(INDEX([1]!Таблица4[Цена],SMALL(IF([1]!Таблица4[Заявка]=Счёт!$C$2,ROW([1]!Таблица4[Высота])-1),Счёт!$B403)),"")</f>
        <v/>
      </c>
      <c r="J403" t="str" cm="1">
        <f t="array" ref="J403">IFERROR(INDEX([1]!Таблица4[[Сумма ]],SMALL(IF([1]!Таблица4[Заявка]=Счёт!$C$2,ROW([1]!Таблица4[Высота])-1),Счёт!$B403)),"")</f>
        <v/>
      </c>
    </row>
    <row r="404" spans="1:10" x14ac:dyDescent="0.25">
      <c r="A404" s="10">
        <v>397</v>
      </c>
      <c r="B404" s="11" t="str">
        <f t="shared" si="6"/>
        <v/>
      </c>
      <c r="C404" t="str" cm="1">
        <f t="array" ref="C404">IFERROR("Стеклопакет -  "&amp; INDEX([1]!Таблица4[Формула],SMALL(IF([1]!Таблица4[Заявка]=Счёт!$C$2,ROW([1]!Таблица4[Ширина])-1),Счёт!$B404)),"")</f>
        <v/>
      </c>
      <c r="E404" t="str" cm="1">
        <f t="array" ref="E404">IFERROR(INDEX([1]!Таблица4[Ширина],SMALL(IF([1]!Таблица4[Заявка]=Счёт!$C$2,ROW([1]!Таблица4[Ширина])-1),Счёт!$B404)),"")</f>
        <v/>
      </c>
      <c r="F404" t="str">
        <f t="array" ref="F404">IFERROR(INDEX([1]!Таблица4[Высота],SMALL(IF([1]!Таблица4[Заявка]=Счёт!$C$2,ROW([1]!Таблица4[Высота])-1),Счёт!$B404)),"")</f>
        <v/>
      </c>
      <c r="G404" t="str" cm="1">
        <f t="array" ref="G404">IFERROR(INDEX([1]!Таблица4[Кол.во.],SMALL(IF([1]!Таблица4[Заявка]=Счёт!$C$2,ROW([1]!Таблица4[Высота])-1),Счёт!$B404)),"")</f>
        <v/>
      </c>
      <c r="H404" t="str" cm="1">
        <f t="array" ref="H404">IFERROR((INDEX([1]!Таблица4[Площадь],SMALL(IF([1]!Таблица4[Заявка]=Счёт!$C$2,ROW([1]!Таблица4[Высота])-1),Счёт!$B404))*G404),"")</f>
        <v/>
      </c>
      <c r="I404" t="str" cm="1">
        <f t="array" ref="I404">IFERROR(INDEX([1]!Таблица4[Цена],SMALL(IF([1]!Таблица4[Заявка]=Счёт!$C$2,ROW([1]!Таблица4[Высота])-1),Счёт!$B404)),"")</f>
        <v/>
      </c>
      <c r="J404" t="str" cm="1">
        <f t="array" ref="J404">IFERROR(INDEX([1]!Таблица4[[Сумма ]],SMALL(IF([1]!Таблица4[Заявка]=Счёт!$C$2,ROW([1]!Таблица4[Высота])-1),Счёт!$B404)),"")</f>
        <v/>
      </c>
    </row>
    <row r="405" spans="1:10" x14ac:dyDescent="0.25">
      <c r="A405" s="10">
        <v>398</v>
      </c>
      <c r="B405" s="11" t="str">
        <f t="shared" si="6"/>
        <v/>
      </c>
      <c r="C405" t="str" cm="1">
        <f t="array" ref="C405">IFERROR("Стеклопакет -  "&amp; INDEX([1]!Таблица4[Формула],SMALL(IF([1]!Таблица4[Заявка]=Счёт!$C$2,ROW([1]!Таблица4[Ширина])-1),Счёт!$B405)),"")</f>
        <v/>
      </c>
      <c r="E405" t="str" cm="1">
        <f t="array" ref="E405">IFERROR(INDEX([1]!Таблица4[Ширина],SMALL(IF([1]!Таблица4[Заявка]=Счёт!$C$2,ROW([1]!Таблица4[Ширина])-1),Счёт!$B405)),"")</f>
        <v/>
      </c>
      <c r="F405" t="str">
        <f t="array" ref="F405">IFERROR(INDEX([1]!Таблица4[Высота],SMALL(IF([1]!Таблица4[Заявка]=Счёт!$C$2,ROW([1]!Таблица4[Высота])-1),Счёт!$B405)),"")</f>
        <v/>
      </c>
      <c r="G405" t="str" cm="1">
        <f t="array" ref="G405">IFERROR(INDEX([1]!Таблица4[Кол.во.],SMALL(IF([1]!Таблица4[Заявка]=Счёт!$C$2,ROW([1]!Таблица4[Высота])-1),Счёт!$B405)),"")</f>
        <v/>
      </c>
      <c r="H405" t="str" cm="1">
        <f t="array" ref="H405">IFERROR((INDEX([1]!Таблица4[Площадь],SMALL(IF([1]!Таблица4[Заявка]=Счёт!$C$2,ROW([1]!Таблица4[Высота])-1),Счёт!$B405))*G405),"")</f>
        <v/>
      </c>
      <c r="I405" t="str" cm="1">
        <f t="array" ref="I405">IFERROR(INDEX([1]!Таблица4[Цена],SMALL(IF([1]!Таблица4[Заявка]=Счёт!$C$2,ROW([1]!Таблица4[Высота])-1),Счёт!$B405)),"")</f>
        <v/>
      </c>
      <c r="J405" t="str" cm="1">
        <f t="array" ref="J405">IFERROR(INDEX([1]!Таблица4[[Сумма ]],SMALL(IF([1]!Таблица4[Заявка]=Счёт!$C$2,ROW([1]!Таблица4[Высота])-1),Счёт!$B405)),"")</f>
        <v/>
      </c>
    </row>
    <row r="406" spans="1:10" x14ac:dyDescent="0.25">
      <c r="A406" s="10">
        <v>399</v>
      </c>
      <c r="B406" s="11" t="str">
        <f t="shared" si="6"/>
        <v/>
      </c>
      <c r="C406" t="str" cm="1">
        <f t="array" ref="C406">IFERROR("Стеклопакет -  "&amp; INDEX([1]!Таблица4[Формула],SMALL(IF([1]!Таблица4[Заявка]=Счёт!$C$2,ROW([1]!Таблица4[Ширина])-1),Счёт!$B406)),"")</f>
        <v/>
      </c>
      <c r="E406" t="str" cm="1">
        <f t="array" ref="E406">IFERROR(INDEX([1]!Таблица4[Ширина],SMALL(IF([1]!Таблица4[Заявка]=Счёт!$C$2,ROW([1]!Таблица4[Ширина])-1),Счёт!$B406)),"")</f>
        <v/>
      </c>
      <c r="F406" t="str">
        <f t="array" ref="F406">IFERROR(INDEX([1]!Таблица4[Высота],SMALL(IF([1]!Таблица4[Заявка]=Счёт!$C$2,ROW([1]!Таблица4[Высота])-1),Счёт!$B406)),"")</f>
        <v/>
      </c>
      <c r="G406" t="str" cm="1">
        <f t="array" ref="G406">IFERROR(INDEX([1]!Таблица4[Кол.во.],SMALL(IF([1]!Таблица4[Заявка]=Счёт!$C$2,ROW([1]!Таблица4[Высота])-1),Счёт!$B406)),"")</f>
        <v/>
      </c>
      <c r="H406" t="str" cm="1">
        <f t="array" ref="H406">IFERROR((INDEX([1]!Таблица4[Площадь],SMALL(IF([1]!Таблица4[Заявка]=Счёт!$C$2,ROW([1]!Таблица4[Высота])-1),Счёт!$B406))*G406),"")</f>
        <v/>
      </c>
      <c r="I406" t="str" cm="1">
        <f t="array" ref="I406">IFERROR(INDEX([1]!Таблица4[Цена],SMALL(IF([1]!Таблица4[Заявка]=Счёт!$C$2,ROW([1]!Таблица4[Высота])-1),Счёт!$B406)),"")</f>
        <v/>
      </c>
      <c r="J406" t="str" cm="1">
        <f t="array" ref="J406">IFERROR(INDEX([1]!Таблица4[[Сумма ]],SMALL(IF([1]!Таблица4[Заявка]=Счёт!$C$2,ROW([1]!Таблица4[Высота])-1),Счёт!$B406)),"")</f>
        <v/>
      </c>
    </row>
    <row r="407" spans="1:10" x14ac:dyDescent="0.25">
      <c r="A407" s="10">
        <v>400</v>
      </c>
      <c r="B407" s="11" t="str">
        <f t="shared" si="6"/>
        <v/>
      </c>
      <c r="C407" t="str" cm="1">
        <f t="array" ref="C407">IFERROR("Стеклопакет -  "&amp; INDEX([1]!Таблица4[Формула],SMALL(IF([1]!Таблица4[Заявка]=Счёт!$C$2,ROW([1]!Таблица4[Ширина])-1),Счёт!$B407)),"")</f>
        <v/>
      </c>
      <c r="E407" t="str" cm="1">
        <f t="array" ref="E407">IFERROR(INDEX([1]!Таблица4[Ширина],SMALL(IF([1]!Таблица4[Заявка]=Счёт!$C$2,ROW([1]!Таблица4[Ширина])-1),Счёт!$B407)),"")</f>
        <v/>
      </c>
      <c r="F407" t="str">
        <f t="array" ref="F407">IFERROR(INDEX([1]!Таблица4[Высота],SMALL(IF([1]!Таблица4[Заявка]=Счёт!$C$2,ROW([1]!Таблица4[Высота])-1),Счёт!$B407)),"")</f>
        <v/>
      </c>
      <c r="G407" t="str" cm="1">
        <f t="array" ref="G407">IFERROR(INDEX([1]!Таблица4[Кол.во.],SMALL(IF([1]!Таблица4[Заявка]=Счёт!$C$2,ROW([1]!Таблица4[Высота])-1),Счёт!$B407)),"")</f>
        <v/>
      </c>
      <c r="H407" t="str" cm="1">
        <f t="array" ref="H407">IFERROR((INDEX([1]!Таблица4[Площадь],SMALL(IF([1]!Таблица4[Заявка]=Счёт!$C$2,ROW([1]!Таблица4[Высота])-1),Счёт!$B407))*G407),"")</f>
        <v/>
      </c>
      <c r="I407" t="str" cm="1">
        <f t="array" ref="I407">IFERROR(INDEX([1]!Таблица4[Цена],SMALL(IF([1]!Таблица4[Заявка]=Счёт!$C$2,ROW([1]!Таблица4[Высота])-1),Счёт!$B407)),"")</f>
        <v/>
      </c>
      <c r="J407" t="str" cm="1">
        <f t="array" ref="J407">IFERROR(INDEX([1]!Таблица4[[Сумма ]],SMALL(IF([1]!Таблица4[Заявка]=Счёт!$C$2,ROW([1]!Таблица4[Высота])-1),Счёт!$B407)),"")</f>
        <v/>
      </c>
    </row>
    <row r="408" spans="1:10" x14ac:dyDescent="0.25">
      <c r="A408" s="10">
        <v>401</v>
      </c>
      <c r="B408" s="11" t="str">
        <f t="shared" si="6"/>
        <v/>
      </c>
      <c r="C408" t="str" cm="1">
        <f t="array" ref="C408">IFERROR("Стеклопакет -  "&amp; INDEX([1]!Таблица4[Формула],SMALL(IF([1]!Таблица4[Заявка]=Счёт!$C$2,ROW([1]!Таблица4[Ширина])-1),Счёт!$B408)),"")</f>
        <v/>
      </c>
      <c r="E408" t="str" cm="1">
        <f t="array" ref="E408">IFERROR(INDEX([1]!Таблица4[Ширина],SMALL(IF([1]!Таблица4[Заявка]=Счёт!$C$2,ROW([1]!Таблица4[Ширина])-1),Счёт!$B408)),"")</f>
        <v/>
      </c>
      <c r="F408" t="str">
        <f t="array" ref="F408">IFERROR(INDEX([1]!Таблица4[Высота],SMALL(IF([1]!Таблица4[Заявка]=Счёт!$C$2,ROW([1]!Таблица4[Высота])-1),Счёт!$B408)),"")</f>
        <v/>
      </c>
      <c r="G408" t="str" cm="1">
        <f t="array" ref="G408">IFERROR(INDEX([1]!Таблица4[Кол.во.],SMALL(IF([1]!Таблица4[Заявка]=Счёт!$C$2,ROW([1]!Таблица4[Высота])-1),Счёт!$B408)),"")</f>
        <v/>
      </c>
      <c r="H408" t="str" cm="1">
        <f t="array" ref="H408">IFERROR((INDEX([1]!Таблица4[Площадь],SMALL(IF([1]!Таблица4[Заявка]=Счёт!$C$2,ROW([1]!Таблица4[Высота])-1),Счёт!$B408))*G408),"")</f>
        <v/>
      </c>
      <c r="I408" t="str" cm="1">
        <f t="array" ref="I408">IFERROR(INDEX([1]!Таблица4[Цена],SMALL(IF([1]!Таблица4[Заявка]=Счёт!$C$2,ROW([1]!Таблица4[Высота])-1),Счёт!$B408)),"")</f>
        <v/>
      </c>
      <c r="J408" t="str" cm="1">
        <f t="array" ref="J408">IFERROR(INDEX([1]!Таблица4[[Сумма ]],SMALL(IF([1]!Таблица4[Заявка]=Счёт!$C$2,ROW([1]!Таблица4[Высота])-1),Счёт!$B408)),"")</f>
        <v/>
      </c>
    </row>
    <row r="409" spans="1:10" x14ac:dyDescent="0.25">
      <c r="A409" s="10">
        <v>402</v>
      </c>
      <c r="B409" s="11" t="str">
        <f t="shared" si="6"/>
        <v/>
      </c>
      <c r="C409" t="str" cm="1">
        <f t="array" ref="C409">IFERROR("Стеклопакет -  "&amp; INDEX([1]!Таблица4[Формула],SMALL(IF([1]!Таблица4[Заявка]=Счёт!$C$2,ROW([1]!Таблица4[Ширина])-1),Счёт!$B409)),"")</f>
        <v/>
      </c>
      <c r="E409" t="str" cm="1">
        <f t="array" ref="E409">IFERROR(INDEX([1]!Таблица4[Ширина],SMALL(IF([1]!Таблица4[Заявка]=Счёт!$C$2,ROW([1]!Таблица4[Ширина])-1),Счёт!$B409)),"")</f>
        <v/>
      </c>
      <c r="F409" t="str">
        <f t="array" ref="F409">IFERROR(INDEX([1]!Таблица4[Высота],SMALL(IF([1]!Таблица4[Заявка]=Счёт!$C$2,ROW([1]!Таблица4[Высота])-1),Счёт!$B409)),"")</f>
        <v/>
      </c>
      <c r="G409" t="str" cm="1">
        <f t="array" ref="G409">IFERROR(INDEX([1]!Таблица4[Кол.во.],SMALL(IF([1]!Таблица4[Заявка]=Счёт!$C$2,ROW([1]!Таблица4[Высота])-1),Счёт!$B409)),"")</f>
        <v/>
      </c>
      <c r="H409" t="str" cm="1">
        <f t="array" ref="H409">IFERROR((INDEX([1]!Таблица4[Площадь],SMALL(IF([1]!Таблица4[Заявка]=Счёт!$C$2,ROW([1]!Таблица4[Высота])-1),Счёт!$B409))*G409),"")</f>
        <v/>
      </c>
      <c r="I409" t="str" cm="1">
        <f t="array" ref="I409">IFERROR(INDEX([1]!Таблица4[Цена],SMALL(IF([1]!Таблица4[Заявка]=Счёт!$C$2,ROW([1]!Таблица4[Высота])-1),Счёт!$B409)),"")</f>
        <v/>
      </c>
      <c r="J409" t="str" cm="1">
        <f t="array" ref="J409">IFERROR(INDEX([1]!Таблица4[[Сумма ]],SMALL(IF([1]!Таблица4[Заявка]=Счёт!$C$2,ROW([1]!Таблица4[Высота])-1),Счёт!$B409)),"")</f>
        <v/>
      </c>
    </row>
    <row r="410" spans="1:10" x14ac:dyDescent="0.25">
      <c r="A410" s="10">
        <v>403</v>
      </c>
      <c r="B410" s="11" t="str">
        <f t="shared" si="6"/>
        <v/>
      </c>
      <c r="C410" t="str" cm="1">
        <f t="array" ref="C410">IFERROR("Стеклопакет -  "&amp; INDEX([1]!Таблица4[Формула],SMALL(IF([1]!Таблица4[Заявка]=Счёт!$C$2,ROW([1]!Таблица4[Ширина])-1),Счёт!$B410)),"")</f>
        <v/>
      </c>
      <c r="E410" t="str" cm="1">
        <f t="array" ref="E410">IFERROR(INDEX([1]!Таблица4[Ширина],SMALL(IF([1]!Таблица4[Заявка]=Счёт!$C$2,ROW([1]!Таблица4[Ширина])-1),Счёт!$B410)),"")</f>
        <v/>
      </c>
      <c r="F410" t="str">
        <f t="array" ref="F410">IFERROR(INDEX([1]!Таблица4[Высота],SMALL(IF([1]!Таблица4[Заявка]=Счёт!$C$2,ROW([1]!Таблица4[Высота])-1),Счёт!$B410)),"")</f>
        <v/>
      </c>
      <c r="G410" t="str" cm="1">
        <f t="array" ref="G410">IFERROR(INDEX([1]!Таблица4[Кол.во.],SMALL(IF([1]!Таблица4[Заявка]=Счёт!$C$2,ROW([1]!Таблица4[Высота])-1),Счёт!$B410)),"")</f>
        <v/>
      </c>
      <c r="H410" t="str" cm="1">
        <f t="array" ref="H410">IFERROR((INDEX([1]!Таблица4[Площадь],SMALL(IF([1]!Таблица4[Заявка]=Счёт!$C$2,ROW([1]!Таблица4[Высота])-1),Счёт!$B410))*G410),"")</f>
        <v/>
      </c>
      <c r="I410" t="str" cm="1">
        <f t="array" ref="I410">IFERROR(INDEX([1]!Таблица4[Цена],SMALL(IF([1]!Таблица4[Заявка]=Счёт!$C$2,ROW([1]!Таблица4[Высота])-1),Счёт!$B410)),"")</f>
        <v/>
      </c>
      <c r="J410" t="str" cm="1">
        <f t="array" ref="J410">IFERROR(INDEX([1]!Таблица4[[Сумма ]],SMALL(IF([1]!Таблица4[Заявка]=Счёт!$C$2,ROW([1]!Таблица4[Высота])-1),Счёт!$B410)),"")</f>
        <v/>
      </c>
    </row>
    <row r="411" spans="1:10" x14ac:dyDescent="0.25">
      <c r="A411" s="10">
        <v>404</v>
      </c>
      <c r="B411" s="11" t="str">
        <f t="shared" si="6"/>
        <v/>
      </c>
      <c r="C411" t="str" cm="1">
        <f t="array" ref="C411">IFERROR("Стеклопакет -  "&amp; INDEX([1]!Таблица4[Формула],SMALL(IF([1]!Таблица4[Заявка]=Счёт!$C$2,ROW([1]!Таблица4[Ширина])-1),Счёт!$B411)),"")</f>
        <v/>
      </c>
      <c r="E411" t="str" cm="1">
        <f t="array" ref="E411">IFERROR(INDEX([1]!Таблица4[Ширина],SMALL(IF([1]!Таблица4[Заявка]=Счёт!$C$2,ROW([1]!Таблица4[Ширина])-1),Счёт!$B411)),"")</f>
        <v/>
      </c>
      <c r="F411" t="str">
        <f t="array" ref="F411">IFERROR(INDEX([1]!Таблица4[Высота],SMALL(IF([1]!Таблица4[Заявка]=Счёт!$C$2,ROW([1]!Таблица4[Высота])-1),Счёт!$B411)),"")</f>
        <v/>
      </c>
      <c r="G411" t="str" cm="1">
        <f t="array" ref="G411">IFERROR(INDEX([1]!Таблица4[Кол.во.],SMALL(IF([1]!Таблица4[Заявка]=Счёт!$C$2,ROW([1]!Таблица4[Высота])-1),Счёт!$B411)),"")</f>
        <v/>
      </c>
      <c r="H411" t="str" cm="1">
        <f t="array" ref="H411">IFERROR((INDEX([1]!Таблица4[Площадь],SMALL(IF([1]!Таблица4[Заявка]=Счёт!$C$2,ROW([1]!Таблица4[Высота])-1),Счёт!$B411))*G411),"")</f>
        <v/>
      </c>
      <c r="I411" t="str" cm="1">
        <f t="array" ref="I411">IFERROR(INDEX([1]!Таблица4[Цена],SMALL(IF([1]!Таблица4[Заявка]=Счёт!$C$2,ROW([1]!Таблица4[Высота])-1),Счёт!$B411)),"")</f>
        <v/>
      </c>
      <c r="J411" t="str" cm="1">
        <f t="array" ref="J411">IFERROR(INDEX([1]!Таблица4[[Сумма ]],SMALL(IF([1]!Таблица4[Заявка]=Счёт!$C$2,ROW([1]!Таблица4[Высота])-1),Счёт!$B411)),"")</f>
        <v/>
      </c>
    </row>
    <row r="412" spans="1:10" x14ac:dyDescent="0.25">
      <c r="A412" s="10">
        <v>405</v>
      </c>
      <c r="B412" s="11" t="str">
        <f t="shared" si="6"/>
        <v/>
      </c>
      <c r="C412" t="str" cm="1">
        <f t="array" ref="C412">IFERROR("Стеклопакет -  "&amp; INDEX([1]!Таблица4[Формула],SMALL(IF([1]!Таблица4[Заявка]=Счёт!$C$2,ROW([1]!Таблица4[Ширина])-1),Счёт!$B412)),"")</f>
        <v/>
      </c>
      <c r="E412" t="str" cm="1">
        <f t="array" ref="E412">IFERROR(INDEX([1]!Таблица4[Ширина],SMALL(IF([1]!Таблица4[Заявка]=Счёт!$C$2,ROW([1]!Таблица4[Ширина])-1),Счёт!$B412)),"")</f>
        <v/>
      </c>
      <c r="F412" t="str">
        <f t="array" ref="F412">IFERROR(INDEX([1]!Таблица4[Высота],SMALL(IF([1]!Таблица4[Заявка]=Счёт!$C$2,ROW([1]!Таблица4[Высота])-1),Счёт!$B412)),"")</f>
        <v/>
      </c>
      <c r="G412" t="str" cm="1">
        <f t="array" ref="G412">IFERROR(INDEX([1]!Таблица4[Кол.во.],SMALL(IF([1]!Таблица4[Заявка]=Счёт!$C$2,ROW([1]!Таблица4[Высота])-1),Счёт!$B412)),"")</f>
        <v/>
      </c>
      <c r="H412" t="str" cm="1">
        <f t="array" ref="H412">IFERROR((INDEX([1]!Таблица4[Площадь],SMALL(IF([1]!Таблица4[Заявка]=Счёт!$C$2,ROW([1]!Таблица4[Высота])-1),Счёт!$B412))*G412),"")</f>
        <v/>
      </c>
      <c r="I412" t="str" cm="1">
        <f t="array" ref="I412">IFERROR(INDEX([1]!Таблица4[Цена],SMALL(IF([1]!Таблица4[Заявка]=Счёт!$C$2,ROW([1]!Таблица4[Высота])-1),Счёт!$B412)),"")</f>
        <v/>
      </c>
      <c r="J412" t="str" cm="1">
        <f t="array" ref="J412">IFERROR(INDEX([1]!Таблица4[[Сумма ]],SMALL(IF([1]!Таблица4[Заявка]=Счёт!$C$2,ROW([1]!Таблица4[Высота])-1),Счёт!$B412)),"")</f>
        <v/>
      </c>
    </row>
    <row r="413" spans="1:10" x14ac:dyDescent="0.25">
      <c r="A413" s="10">
        <v>406</v>
      </c>
      <c r="B413" s="11" t="str">
        <f t="shared" si="6"/>
        <v/>
      </c>
      <c r="C413" t="str" cm="1">
        <f t="array" ref="C413">IFERROR("Стеклопакет -  "&amp; INDEX([1]!Таблица4[Формула],SMALL(IF([1]!Таблица4[Заявка]=Счёт!$C$2,ROW([1]!Таблица4[Ширина])-1),Счёт!$B413)),"")</f>
        <v/>
      </c>
      <c r="E413" t="str" cm="1">
        <f t="array" ref="E413">IFERROR(INDEX([1]!Таблица4[Ширина],SMALL(IF([1]!Таблица4[Заявка]=Счёт!$C$2,ROW([1]!Таблица4[Ширина])-1),Счёт!$B413)),"")</f>
        <v/>
      </c>
      <c r="F413" t="str">
        <f t="array" ref="F413">IFERROR(INDEX([1]!Таблица4[Высота],SMALL(IF([1]!Таблица4[Заявка]=Счёт!$C$2,ROW([1]!Таблица4[Высота])-1),Счёт!$B413)),"")</f>
        <v/>
      </c>
      <c r="G413" t="str" cm="1">
        <f t="array" ref="G413">IFERROR(INDEX([1]!Таблица4[Кол.во.],SMALL(IF([1]!Таблица4[Заявка]=Счёт!$C$2,ROW([1]!Таблица4[Высота])-1),Счёт!$B413)),"")</f>
        <v/>
      </c>
      <c r="H413" t="str" cm="1">
        <f t="array" ref="H413">IFERROR((INDEX([1]!Таблица4[Площадь],SMALL(IF([1]!Таблица4[Заявка]=Счёт!$C$2,ROW([1]!Таблица4[Высота])-1),Счёт!$B413))*G413),"")</f>
        <v/>
      </c>
      <c r="I413" t="str" cm="1">
        <f t="array" ref="I413">IFERROR(INDEX([1]!Таблица4[Цена],SMALL(IF([1]!Таблица4[Заявка]=Счёт!$C$2,ROW([1]!Таблица4[Высота])-1),Счёт!$B413)),"")</f>
        <v/>
      </c>
      <c r="J413" t="str" cm="1">
        <f t="array" ref="J413">IFERROR(INDEX([1]!Таблица4[[Сумма ]],SMALL(IF([1]!Таблица4[Заявка]=Счёт!$C$2,ROW([1]!Таблица4[Высота])-1),Счёт!$B413)),"")</f>
        <v/>
      </c>
    </row>
    <row r="414" spans="1:10" x14ac:dyDescent="0.25">
      <c r="A414" s="10">
        <v>407</v>
      </c>
      <c r="B414" s="11" t="str">
        <f t="shared" si="6"/>
        <v/>
      </c>
      <c r="C414" t="str" cm="1">
        <f t="array" ref="C414">IFERROR("Стеклопакет -  "&amp; INDEX([1]!Таблица4[Формула],SMALL(IF([1]!Таблица4[Заявка]=Счёт!$C$2,ROW([1]!Таблица4[Ширина])-1),Счёт!$B414)),"")</f>
        <v/>
      </c>
      <c r="E414" t="str" cm="1">
        <f t="array" ref="E414">IFERROR(INDEX([1]!Таблица4[Ширина],SMALL(IF([1]!Таблица4[Заявка]=Счёт!$C$2,ROW([1]!Таблица4[Ширина])-1),Счёт!$B414)),"")</f>
        <v/>
      </c>
      <c r="F414" t="str">
        <f t="array" ref="F414">IFERROR(INDEX([1]!Таблица4[Высота],SMALL(IF([1]!Таблица4[Заявка]=Счёт!$C$2,ROW([1]!Таблица4[Высота])-1),Счёт!$B414)),"")</f>
        <v/>
      </c>
      <c r="G414" t="str" cm="1">
        <f t="array" ref="G414">IFERROR(INDEX([1]!Таблица4[Кол.во.],SMALL(IF([1]!Таблица4[Заявка]=Счёт!$C$2,ROW([1]!Таблица4[Высота])-1),Счёт!$B414)),"")</f>
        <v/>
      </c>
      <c r="H414" t="str" cm="1">
        <f t="array" ref="H414">IFERROR((INDEX([1]!Таблица4[Площадь],SMALL(IF([1]!Таблица4[Заявка]=Счёт!$C$2,ROW([1]!Таблица4[Высота])-1),Счёт!$B414))*G414),"")</f>
        <v/>
      </c>
      <c r="I414" t="str" cm="1">
        <f t="array" ref="I414">IFERROR(INDEX([1]!Таблица4[Цена],SMALL(IF([1]!Таблица4[Заявка]=Счёт!$C$2,ROW([1]!Таблица4[Высота])-1),Счёт!$B414)),"")</f>
        <v/>
      </c>
      <c r="J414" t="str" cm="1">
        <f t="array" ref="J414">IFERROR(INDEX([1]!Таблица4[[Сумма ]],SMALL(IF([1]!Таблица4[Заявка]=Счёт!$C$2,ROW([1]!Таблица4[Высота])-1),Счёт!$B414)),"")</f>
        <v/>
      </c>
    </row>
    <row r="415" spans="1:10" x14ac:dyDescent="0.25">
      <c r="A415" s="10">
        <v>408</v>
      </c>
      <c r="B415" s="11" t="str">
        <f t="shared" si="6"/>
        <v/>
      </c>
      <c r="C415" t="str" cm="1">
        <f t="array" ref="C415">IFERROR("Стеклопакет -  "&amp; INDEX([1]!Таблица4[Формула],SMALL(IF([1]!Таблица4[Заявка]=Счёт!$C$2,ROW([1]!Таблица4[Ширина])-1),Счёт!$B415)),"")</f>
        <v/>
      </c>
      <c r="E415" t="str" cm="1">
        <f t="array" ref="E415">IFERROR(INDEX([1]!Таблица4[Ширина],SMALL(IF([1]!Таблица4[Заявка]=Счёт!$C$2,ROW([1]!Таблица4[Ширина])-1),Счёт!$B415)),"")</f>
        <v/>
      </c>
      <c r="F415" t="str">
        <f t="array" ref="F415">IFERROR(INDEX([1]!Таблица4[Высота],SMALL(IF([1]!Таблица4[Заявка]=Счёт!$C$2,ROW([1]!Таблица4[Высота])-1),Счёт!$B415)),"")</f>
        <v/>
      </c>
      <c r="G415" t="str" cm="1">
        <f t="array" ref="G415">IFERROR(INDEX([1]!Таблица4[Кол.во.],SMALL(IF([1]!Таблица4[Заявка]=Счёт!$C$2,ROW([1]!Таблица4[Высота])-1),Счёт!$B415)),"")</f>
        <v/>
      </c>
      <c r="H415" t="str" cm="1">
        <f t="array" ref="H415">IFERROR((INDEX([1]!Таблица4[Площадь],SMALL(IF([1]!Таблица4[Заявка]=Счёт!$C$2,ROW([1]!Таблица4[Высота])-1),Счёт!$B415))*G415),"")</f>
        <v/>
      </c>
      <c r="I415" t="str" cm="1">
        <f t="array" ref="I415">IFERROR(INDEX([1]!Таблица4[Цена],SMALL(IF([1]!Таблица4[Заявка]=Счёт!$C$2,ROW([1]!Таблица4[Высота])-1),Счёт!$B415)),"")</f>
        <v/>
      </c>
      <c r="J415" t="str" cm="1">
        <f t="array" ref="J415">IFERROR(INDEX([1]!Таблица4[[Сумма ]],SMALL(IF([1]!Таблица4[Заявка]=Счёт!$C$2,ROW([1]!Таблица4[Высота])-1),Счёт!$B415)),"")</f>
        <v/>
      </c>
    </row>
    <row r="416" spans="1:10" x14ac:dyDescent="0.25">
      <c r="A416" s="10">
        <v>409</v>
      </c>
      <c r="B416" s="11" t="str">
        <f t="shared" si="6"/>
        <v/>
      </c>
      <c r="C416" t="str" cm="1">
        <f t="array" ref="C416">IFERROR("Стеклопакет -  "&amp; INDEX([1]!Таблица4[Формула],SMALL(IF([1]!Таблица4[Заявка]=Счёт!$C$2,ROW([1]!Таблица4[Ширина])-1),Счёт!$B416)),"")</f>
        <v/>
      </c>
      <c r="E416" t="str" cm="1">
        <f t="array" ref="E416">IFERROR(INDEX([1]!Таблица4[Ширина],SMALL(IF([1]!Таблица4[Заявка]=Счёт!$C$2,ROW([1]!Таблица4[Ширина])-1),Счёт!$B416)),"")</f>
        <v/>
      </c>
      <c r="F416" t="str">
        <f t="array" ref="F416">IFERROR(INDEX([1]!Таблица4[Высота],SMALL(IF([1]!Таблица4[Заявка]=Счёт!$C$2,ROW([1]!Таблица4[Высота])-1),Счёт!$B416)),"")</f>
        <v/>
      </c>
      <c r="G416" t="str" cm="1">
        <f t="array" ref="G416">IFERROR(INDEX([1]!Таблица4[Кол.во.],SMALL(IF([1]!Таблица4[Заявка]=Счёт!$C$2,ROW([1]!Таблица4[Высота])-1),Счёт!$B416)),"")</f>
        <v/>
      </c>
      <c r="H416" t="str" cm="1">
        <f t="array" ref="H416">IFERROR((INDEX([1]!Таблица4[Площадь],SMALL(IF([1]!Таблица4[Заявка]=Счёт!$C$2,ROW([1]!Таблица4[Высота])-1),Счёт!$B416))*G416),"")</f>
        <v/>
      </c>
      <c r="I416" t="str" cm="1">
        <f t="array" ref="I416">IFERROR(INDEX([1]!Таблица4[Цена],SMALL(IF([1]!Таблица4[Заявка]=Счёт!$C$2,ROW([1]!Таблица4[Высота])-1),Счёт!$B416)),"")</f>
        <v/>
      </c>
      <c r="J416" t="str" cm="1">
        <f t="array" ref="J416">IFERROR(INDEX([1]!Таблица4[[Сумма ]],SMALL(IF([1]!Таблица4[Заявка]=Счёт!$C$2,ROW([1]!Таблица4[Высота])-1),Счёт!$B416)),"")</f>
        <v/>
      </c>
    </row>
    <row r="417" spans="1:10" x14ac:dyDescent="0.25">
      <c r="A417" s="10">
        <v>410</v>
      </c>
      <c r="B417" s="11" t="str">
        <f t="shared" si="6"/>
        <v/>
      </c>
      <c r="C417" t="str" cm="1">
        <f t="array" ref="C417">IFERROR("Стеклопакет -  "&amp; INDEX([1]!Таблица4[Формула],SMALL(IF([1]!Таблица4[Заявка]=Счёт!$C$2,ROW([1]!Таблица4[Ширина])-1),Счёт!$B417)),"")</f>
        <v/>
      </c>
      <c r="E417" t="str" cm="1">
        <f t="array" ref="E417">IFERROR(INDEX([1]!Таблица4[Ширина],SMALL(IF([1]!Таблица4[Заявка]=Счёт!$C$2,ROW([1]!Таблица4[Ширина])-1),Счёт!$B417)),"")</f>
        <v/>
      </c>
      <c r="F417" t="str">
        <f t="array" ref="F417">IFERROR(INDEX([1]!Таблица4[Высота],SMALL(IF([1]!Таблица4[Заявка]=Счёт!$C$2,ROW([1]!Таблица4[Высота])-1),Счёт!$B417)),"")</f>
        <v/>
      </c>
      <c r="G417" t="str" cm="1">
        <f t="array" ref="G417">IFERROR(INDEX([1]!Таблица4[Кол.во.],SMALL(IF([1]!Таблица4[Заявка]=Счёт!$C$2,ROW([1]!Таблица4[Высота])-1),Счёт!$B417)),"")</f>
        <v/>
      </c>
      <c r="H417" t="str" cm="1">
        <f t="array" ref="H417">IFERROR((INDEX([1]!Таблица4[Площадь],SMALL(IF([1]!Таблица4[Заявка]=Счёт!$C$2,ROW([1]!Таблица4[Высота])-1),Счёт!$B417))*G417),"")</f>
        <v/>
      </c>
      <c r="I417" t="str" cm="1">
        <f t="array" ref="I417">IFERROR(INDEX([1]!Таблица4[Цена],SMALL(IF([1]!Таблица4[Заявка]=Счёт!$C$2,ROW([1]!Таблица4[Высота])-1),Счёт!$B417)),"")</f>
        <v/>
      </c>
      <c r="J417" t="str" cm="1">
        <f t="array" ref="J417">IFERROR(INDEX([1]!Таблица4[[Сумма ]],SMALL(IF([1]!Таблица4[Заявка]=Счёт!$C$2,ROW([1]!Таблица4[Высота])-1),Счёт!$B417)),"")</f>
        <v/>
      </c>
    </row>
    <row r="418" spans="1:10" x14ac:dyDescent="0.25">
      <c r="A418" s="10">
        <v>411</v>
      </c>
      <c r="B418" s="11" t="str">
        <f t="shared" si="6"/>
        <v/>
      </c>
      <c r="C418" t="str" cm="1">
        <f t="array" ref="C418">IFERROR("Стеклопакет -  "&amp; INDEX([1]!Таблица4[Формула],SMALL(IF([1]!Таблица4[Заявка]=Счёт!$C$2,ROW([1]!Таблица4[Ширина])-1),Счёт!$B418)),"")</f>
        <v/>
      </c>
      <c r="E418" t="str" cm="1">
        <f t="array" ref="E418">IFERROR(INDEX([1]!Таблица4[Ширина],SMALL(IF([1]!Таблица4[Заявка]=Счёт!$C$2,ROW([1]!Таблица4[Ширина])-1),Счёт!$B418)),"")</f>
        <v/>
      </c>
      <c r="F418" t="str">
        <f t="array" ref="F418">IFERROR(INDEX([1]!Таблица4[Высота],SMALL(IF([1]!Таблица4[Заявка]=Счёт!$C$2,ROW([1]!Таблица4[Высота])-1),Счёт!$B418)),"")</f>
        <v/>
      </c>
      <c r="G418" t="str" cm="1">
        <f t="array" ref="G418">IFERROR(INDEX([1]!Таблица4[Кол.во.],SMALL(IF([1]!Таблица4[Заявка]=Счёт!$C$2,ROW([1]!Таблица4[Высота])-1),Счёт!$B418)),"")</f>
        <v/>
      </c>
      <c r="H418" t="str" cm="1">
        <f t="array" ref="H418">IFERROR((INDEX([1]!Таблица4[Площадь],SMALL(IF([1]!Таблица4[Заявка]=Счёт!$C$2,ROW([1]!Таблица4[Высота])-1),Счёт!$B418))*G418),"")</f>
        <v/>
      </c>
      <c r="I418" t="str" cm="1">
        <f t="array" ref="I418">IFERROR(INDEX([1]!Таблица4[Цена],SMALL(IF([1]!Таблица4[Заявка]=Счёт!$C$2,ROW([1]!Таблица4[Высота])-1),Счёт!$B418)),"")</f>
        <v/>
      </c>
      <c r="J418" t="str" cm="1">
        <f t="array" ref="J418">IFERROR(INDEX([1]!Таблица4[[Сумма ]],SMALL(IF([1]!Таблица4[Заявка]=Счёт!$C$2,ROW([1]!Таблица4[Высота])-1),Счёт!$B418)),"")</f>
        <v/>
      </c>
    </row>
    <row r="419" spans="1:10" x14ac:dyDescent="0.25">
      <c r="A419" s="10">
        <v>412</v>
      </c>
      <c r="B419" s="11" t="str">
        <f t="shared" si="6"/>
        <v/>
      </c>
      <c r="C419" t="str" cm="1">
        <f t="array" ref="C419">IFERROR("Стеклопакет -  "&amp; INDEX([1]!Таблица4[Формула],SMALL(IF([1]!Таблица4[Заявка]=Счёт!$C$2,ROW([1]!Таблица4[Ширина])-1),Счёт!$B419)),"")</f>
        <v/>
      </c>
      <c r="E419" t="str" cm="1">
        <f t="array" ref="E419">IFERROR(INDEX([1]!Таблица4[Ширина],SMALL(IF([1]!Таблица4[Заявка]=Счёт!$C$2,ROW([1]!Таблица4[Ширина])-1),Счёт!$B419)),"")</f>
        <v/>
      </c>
      <c r="F419" t="str">
        <f t="array" ref="F419">IFERROR(INDEX([1]!Таблица4[Высота],SMALL(IF([1]!Таблица4[Заявка]=Счёт!$C$2,ROW([1]!Таблица4[Высота])-1),Счёт!$B419)),"")</f>
        <v/>
      </c>
      <c r="G419" t="str" cm="1">
        <f t="array" ref="G419">IFERROR(INDEX([1]!Таблица4[Кол.во.],SMALL(IF([1]!Таблица4[Заявка]=Счёт!$C$2,ROW([1]!Таблица4[Высота])-1),Счёт!$B419)),"")</f>
        <v/>
      </c>
      <c r="H419" t="str" cm="1">
        <f t="array" ref="H419">IFERROR((INDEX([1]!Таблица4[Площадь],SMALL(IF([1]!Таблица4[Заявка]=Счёт!$C$2,ROW([1]!Таблица4[Высота])-1),Счёт!$B419))*G419),"")</f>
        <v/>
      </c>
      <c r="I419" t="str" cm="1">
        <f t="array" ref="I419">IFERROR(INDEX([1]!Таблица4[Цена],SMALL(IF([1]!Таблица4[Заявка]=Счёт!$C$2,ROW([1]!Таблица4[Высота])-1),Счёт!$B419)),"")</f>
        <v/>
      </c>
      <c r="J419" t="str" cm="1">
        <f t="array" ref="J419">IFERROR(INDEX([1]!Таблица4[[Сумма ]],SMALL(IF([1]!Таблица4[Заявка]=Счёт!$C$2,ROW([1]!Таблица4[Высота])-1),Счёт!$B419)),"")</f>
        <v/>
      </c>
    </row>
    <row r="420" spans="1:10" x14ac:dyDescent="0.25">
      <c r="A420" s="10">
        <v>413</v>
      </c>
      <c r="B420" s="11" t="str">
        <f t="shared" si="6"/>
        <v/>
      </c>
      <c r="C420" t="str" cm="1">
        <f t="array" ref="C420">IFERROR("Стеклопакет -  "&amp; INDEX([1]!Таблица4[Формула],SMALL(IF([1]!Таблица4[Заявка]=Счёт!$C$2,ROW([1]!Таблица4[Ширина])-1),Счёт!$B420)),"")</f>
        <v/>
      </c>
      <c r="E420" t="str" cm="1">
        <f t="array" ref="E420">IFERROR(INDEX([1]!Таблица4[Ширина],SMALL(IF([1]!Таблица4[Заявка]=Счёт!$C$2,ROW([1]!Таблица4[Ширина])-1),Счёт!$B420)),"")</f>
        <v/>
      </c>
      <c r="F420" t="str">
        <f t="array" ref="F420">IFERROR(INDEX([1]!Таблица4[Высота],SMALL(IF([1]!Таблица4[Заявка]=Счёт!$C$2,ROW([1]!Таблица4[Высота])-1),Счёт!$B420)),"")</f>
        <v/>
      </c>
      <c r="G420" t="str" cm="1">
        <f t="array" ref="G420">IFERROR(INDEX([1]!Таблица4[Кол.во.],SMALL(IF([1]!Таблица4[Заявка]=Счёт!$C$2,ROW([1]!Таблица4[Высота])-1),Счёт!$B420)),"")</f>
        <v/>
      </c>
      <c r="H420" t="str" cm="1">
        <f t="array" ref="H420">IFERROR((INDEX([1]!Таблица4[Площадь],SMALL(IF([1]!Таблица4[Заявка]=Счёт!$C$2,ROW([1]!Таблица4[Высота])-1),Счёт!$B420))*G420),"")</f>
        <v/>
      </c>
      <c r="I420" t="str" cm="1">
        <f t="array" ref="I420">IFERROR(INDEX([1]!Таблица4[Цена],SMALL(IF([1]!Таблица4[Заявка]=Счёт!$C$2,ROW([1]!Таблица4[Высота])-1),Счёт!$B420)),"")</f>
        <v/>
      </c>
      <c r="J420" t="str" cm="1">
        <f t="array" ref="J420">IFERROR(INDEX([1]!Таблица4[[Сумма ]],SMALL(IF([1]!Таблица4[Заявка]=Счёт!$C$2,ROW([1]!Таблица4[Высота])-1),Счёт!$B420)),"")</f>
        <v/>
      </c>
    </row>
    <row r="421" spans="1:10" x14ac:dyDescent="0.25">
      <c r="A421" s="6">
        <v>414</v>
      </c>
      <c r="B421" s="11" t="str">
        <f t="shared" si="6"/>
        <v/>
      </c>
      <c r="C421" t="str" cm="1">
        <f t="array" ref="C421">IFERROR("Стеклопакет -  "&amp; INDEX([1]!Таблица4[Формула],SMALL(IF([1]!Таблица4[Заявка]=Счёт!$C$2,ROW([1]!Таблица4[Ширина])-1),Счёт!$B421)),"")</f>
        <v/>
      </c>
      <c r="E421" t="str" cm="1">
        <f t="array" ref="E421">IFERROR(INDEX([1]!Таблица4[Ширина],SMALL(IF([1]!Таблица4[Заявка]=Счёт!$C$2,ROW([1]!Таблица4[Ширина])-1),Счёт!$B421)),"")</f>
        <v/>
      </c>
      <c r="F421" t="str">
        <f t="array" ref="F421">IFERROR(INDEX([1]!Таблица4[Высота],SMALL(IF([1]!Таблица4[Заявка]=Счёт!$C$2,ROW([1]!Таблица4[Высота])-1),Счёт!$B421)),"")</f>
        <v/>
      </c>
      <c r="G421" t="str" cm="1">
        <f t="array" ref="G421">IFERROR(INDEX([1]!Таблица4[Кол.во.],SMALL(IF([1]!Таблица4[Заявка]=Счёт!$C$2,ROW([1]!Таблица4[Высота])-1),Счёт!$B421)),"")</f>
        <v/>
      </c>
      <c r="H421" t="str" cm="1">
        <f t="array" ref="H421">IFERROR((INDEX([1]!Таблица4[Площадь],SMALL(IF([1]!Таблица4[Заявка]=Счёт!$C$2,ROW([1]!Таблица4[Высота])-1),Счёт!$B421))*G421),"")</f>
        <v/>
      </c>
      <c r="I421" t="str" cm="1">
        <f t="array" ref="I421">IFERROR(INDEX([1]!Таблица4[Цена],SMALL(IF([1]!Таблица4[Заявка]=Счёт!$C$2,ROW([1]!Таблица4[Высота])-1),Счёт!$B421)),"")</f>
        <v/>
      </c>
      <c r="J421" t="str" cm="1">
        <f t="array" ref="J421">IFERROR(INDEX([1]!Таблица4[[Сумма ]],SMALL(IF([1]!Таблица4[Заявка]=Счёт!$C$2,ROW([1]!Таблица4[Высота])-1),Счёт!$B421)),"")</f>
        <v/>
      </c>
    </row>
    <row r="422" spans="1:10" x14ac:dyDescent="0.25">
      <c r="A422" s="10">
        <v>415</v>
      </c>
      <c r="B422" s="11" t="str">
        <f t="shared" si="6"/>
        <v/>
      </c>
      <c r="C422" t="str" cm="1">
        <f t="array" ref="C422">IFERROR("Стеклопакет -  "&amp; INDEX([1]!Таблица4[Формула],SMALL(IF([1]!Таблица4[Заявка]=Счёт!$C$2,ROW([1]!Таблица4[Ширина])-1),Счёт!$B422)),"")</f>
        <v/>
      </c>
      <c r="E422" t="str" cm="1">
        <f t="array" ref="E422">IFERROR(INDEX([1]!Таблица4[Ширина],SMALL(IF([1]!Таблица4[Заявка]=Счёт!$C$2,ROW([1]!Таблица4[Ширина])-1),Счёт!$B422)),"")</f>
        <v/>
      </c>
      <c r="F422" t="str">
        <f t="array" ref="F422">IFERROR(INDEX([1]!Таблица4[Высота],SMALL(IF([1]!Таблица4[Заявка]=Счёт!$C$2,ROW([1]!Таблица4[Высота])-1),Счёт!$B422)),"")</f>
        <v/>
      </c>
      <c r="G422" t="str" cm="1">
        <f t="array" ref="G422">IFERROR(INDEX([1]!Таблица4[Кол.во.],SMALL(IF([1]!Таблица4[Заявка]=Счёт!$C$2,ROW([1]!Таблица4[Высота])-1),Счёт!$B422)),"")</f>
        <v/>
      </c>
      <c r="H422" t="str" cm="1">
        <f t="array" ref="H422">IFERROR((INDEX([1]!Таблица4[Площадь],SMALL(IF([1]!Таблица4[Заявка]=Счёт!$C$2,ROW([1]!Таблица4[Высота])-1),Счёт!$B422))*G422),"")</f>
        <v/>
      </c>
      <c r="I422" t="str" cm="1">
        <f t="array" ref="I422">IFERROR(INDEX([1]!Таблица4[Цена],SMALL(IF([1]!Таблица4[Заявка]=Счёт!$C$2,ROW([1]!Таблица4[Высота])-1),Счёт!$B422)),"")</f>
        <v/>
      </c>
      <c r="J422" t="str" cm="1">
        <f t="array" ref="J422">IFERROR(INDEX([1]!Таблица4[[Сумма ]],SMALL(IF([1]!Таблица4[Заявка]=Счёт!$C$2,ROW([1]!Таблица4[Высота])-1),Счёт!$B422)),"")</f>
        <v/>
      </c>
    </row>
    <row r="423" spans="1:10" x14ac:dyDescent="0.25">
      <c r="A423" s="10">
        <v>416</v>
      </c>
      <c r="B423" s="11" t="str">
        <f t="shared" si="6"/>
        <v/>
      </c>
      <c r="C423" t="str" cm="1">
        <f t="array" ref="C423">IFERROR("Стеклопакет -  "&amp; INDEX([1]!Таблица4[Формула],SMALL(IF([1]!Таблица4[Заявка]=Счёт!$C$2,ROW([1]!Таблица4[Ширина])-1),Счёт!$B423)),"")</f>
        <v/>
      </c>
      <c r="E423" t="str" cm="1">
        <f t="array" ref="E423">IFERROR(INDEX([1]!Таблица4[Ширина],SMALL(IF([1]!Таблица4[Заявка]=Счёт!$C$2,ROW([1]!Таблица4[Ширина])-1),Счёт!$B423)),"")</f>
        <v/>
      </c>
      <c r="F423" t="str">
        <f t="array" ref="F423">IFERROR(INDEX([1]!Таблица4[Высота],SMALL(IF([1]!Таблица4[Заявка]=Счёт!$C$2,ROW([1]!Таблица4[Высота])-1),Счёт!$B423)),"")</f>
        <v/>
      </c>
      <c r="G423" t="str" cm="1">
        <f t="array" ref="G423">IFERROR(INDEX([1]!Таблица4[Кол.во.],SMALL(IF([1]!Таблица4[Заявка]=Счёт!$C$2,ROW([1]!Таблица4[Высота])-1),Счёт!$B423)),"")</f>
        <v/>
      </c>
      <c r="H423" t="str" cm="1">
        <f t="array" ref="H423">IFERROR((INDEX([1]!Таблица4[Площадь],SMALL(IF([1]!Таблица4[Заявка]=Счёт!$C$2,ROW([1]!Таблица4[Высота])-1),Счёт!$B423))*G423),"")</f>
        <v/>
      </c>
      <c r="I423" t="str" cm="1">
        <f t="array" ref="I423">IFERROR(INDEX([1]!Таблица4[Цена],SMALL(IF([1]!Таблица4[Заявка]=Счёт!$C$2,ROW([1]!Таблица4[Высота])-1),Счёт!$B423)),"")</f>
        <v/>
      </c>
      <c r="J423" t="str" cm="1">
        <f t="array" ref="J423">IFERROR(INDEX([1]!Таблица4[[Сумма ]],SMALL(IF([1]!Таблица4[Заявка]=Счёт!$C$2,ROW([1]!Таблица4[Высота])-1),Счёт!$B423)),"")</f>
        <v/>
      </c>
    </row>
    <row r="424" spans="1:10" x14ac:dyDescent="0.25">
      <c r="A424" s="10">
        <v>417</v>
      </c>
      <c r="B424" s="11" t="str">
        <f t="shared" si="6"/>
        <v/>
      </c>
      <c r="C424" t="str" cm="1">
        <f t="array" ref="C424">IFERROR("Стеклопакет -  "&amp; INDEX([1]!Таблица4[Формула],SMALL(IF([1]!Таблица4[Заявка]=Счёт!$C$2,ROW([1]!Таблица4[Ширина])-1),Счёт!$B424)),"")</f>
        <v/>
      </c>
      <c r="E424" t="str" cm="1">
        <f t="array" ref="E424">IFERROR(INDEX([1]!Таблица4[Ширина],SMALL(IF([1]!Таблица4[Заявка]=Счёт!$C$2,ROW([1]!Таблица4[Ширина])-1),Счёт!$B424)),"")</f>
        <v/>
      </c>
      <c r="F424" t="str">
        <f t="array" ref="F424">IFERROR(INDEX([1]!Таблица4[Высота],SMALL(IF([1]!Таблица4[Заявка]=Счёт!$C$2,ROW([1]!Таблица4[Высота])-1),Счёт!$B424)),"")</f>
        <v/>
      </c>
      <c r="G424" t="str" cm="1">
        <f t="array" ref="G424">IFERROR(INDEX([1]!Таблица4[Кол.во.],SMALL(IF([1]!Таблица4[Заявка]=Счёт!$C$2,ROW([1]!Таблица4[Высота])-1),Счёт!$B424)),"")</f>
        <v/>
      </c>
      <c r="H424" t="str" cm="1">
        <f t="array" ref="H424">IFERROR((INDEX([1]!Таблица4[Площадь],SMALL(IF([1]!Таблица4[Заявка]=Счёт!$C$2,ROW([1]!Таблица4[Высота])-1),Счёт!$B424))*G424),"")</f>
        <v/>
      </c>
      <c r="I424" t="str" cm="1">
        <f t="array" ref="I424">IFERROR(INDEX([1]!Таблица4[Цена],SMALL(IF([1]!Таблица4[Заявка]=Счёт!$C$2,ROW([1]!Таблица4[Высота])-1),Счёт!$B424)),"")</f>
        <v/>
      </c>
      <c r="J424" t="str" cm="1">
        <f t="array" ref="J424">IFERROR(INDEX([1]!Таблица4[[Сумма ]],SMALL(IF([1]!Таблица4[Заявка]=Счёт!$C$2,ROW([1]!Таблица4[Высота])-1),Счёт!$B424)),"")</f>
        <v/>
      </c>
    </row>
    <row r="425" spans="1:10" x14ac:dyDescent="0.25">
      <c r="A425" s="10">
        <v>418</v>
      </c>
      <c r="B425" s="11" t="str">
        <f t="shared" si="6"/>
        <v/>
      </c>
      <c r="C425" t="str" cm="1">
        <f t="array" ref="C425">IFERROR("Стеклопакет -  "&amp; INDEX([1]!Таблица4[Формула],SMALL(IF([1]!Таблица4[Заявка]=Счёт!$C$2,ROW([1]!Таблица4[Ширина])-1),Счёт!$B425)),"")</f>
        <v/>
      </c>
      <c r="E425" t="str" cm="1">
        <f t="array" ref="E425">IFERROR(INDEX([1]!Таблица4[Ширина],SMALL(IF([1]!Таблица4[Заявка]=Счёт!$C$2,ROW([1]!Таблица4[Ширина])-1),Счёт!$B425)),"")</f>
        <v/>
      </c>
      <c r="F425" t="str">
        <f t="array" ref="F425">IFERROR(INDEX([1]!Таблица4[Высота],SMALL(IF([1]!Таблица4[Заявка]=Счёт!$C$2,ROW([1]!Таблица4[Высота])-1),Счёт!$B425)),"")</f>
        <v/>
      </c>
      <c r="G425" t="str" cm="1">
        <f t="array" ref="G425">IFERROR(INDEX([1]!Таблица4[Кол.во.],SMALL(IF([1]!Таблица4[Заявка]=Счёт!$C$2,ROW([1]!Таблица4[Высота])-1),Счёт!$B425)),"")</f>
        <v/>
      </c>
      <c r="H425" t="str" cm="1">
        <f t="array" ref="H425">IFERROR((INDEX([1]!Таблица4[Площадь],SMALL(IF([1]!Таблица4[Заявка]=Счёт!$C$2,ROW([1]!Таблица4[Высота])-1),Счёт!$B425))*G425),"")</f>
        <v/>
      </c>
      <c r="I425" t="str" cm="1">
        <f t="array" ref="I425">IFERROR(INDEX([1]!Таблица4[Цена],SMALL(IF([1]!Таблица4[Заявка]=Счёт!$C$2,ROW([1]!Таблица4[Высота])-1),Счёт!$B425)),"")</f>
        <v/>
      </c>
      <c r="J425" t="str" cm="1">
        <f t="array" ref="J425">IFERROR(INDEX([1]!Таблица4[[Сумма ]],SMALL(IF([1]!Таблица4[Заявка]=Счёт!$C$2,ROW([1]!Таблица4[Высота])-1),Счёт!$B425)),"")</f>
        <v/>
      </c>
    </row>
    <row r="426" spans="1:10" x14ac:dyDescent="0.25">
      <c r="A426" s="10">
        <v>419</v>
      </c>
      <c r="B426" s="11" t="str">
        <f t="shared" si="6"/>
        <v/>
      </c>
      <c r="C426" t="str" cm="1">
        <f t="array" ref="C426">IFERROR("Стеклопакет -  "&amp; INDEX([1]!Таблица4[Формула],SMALL(IF([1]!Таблица4[Заявка]=Счёт!$C$2,ROW([1]!Таблица4[Ширина])-1),Счёт!$B426)),"")</f>
        <v/>
      </c>
      <c r="E426" t="str" cm="1">
        <f t="array" ref="E426">IFERROR(INDEX([1]!Таблица4[Ширина],SMALL(IF([1]!Таблица4[Заявка]=Счёт!$C$2,ROW([1]!Таблица4[Ширина])-1),Счёт!$B426)),"")</f>
        <v/>
      </c>
      <c r="F426" t="str">
        <f t="array" ref="F426">IFERROR(INDEX([1]!Таблица4[Высота],SMALL(IF([1]!Таблица4[Заявка]=Счёт!$C$2,ROW([1]!Таблица4[Высота])-1),Счёт!$B426)),"")</f>
        <v/>
      </c>
      <c r="G426" t="str" cm="1">
        <f t="array" ref="G426">IFERROR(INDEX([1]!Таблица4[Кол.во.],SMALL(IF([1]!Таблица4[Заявка]=Счёт!$C$2,ROW([1]!Таблица4[Высота])-1),Счёт!$B426)),"")</f>
        <v/>
      </c>
      <c r="H426" t="str" cm="1">
        <f t="array" ref="H426">IFERROR((INDEX([1]!Таблица4[Площадь],SMALL(IF([1]!Таблица4[Заявка]=Счёт!$C$2,ROW([1]!Таблица4[Высота])-1),Счёт!$B426))*G426),"")</f>
        <v/>
      </c>
      <c r="I426" t="str" cm="1">
        <f t="array" ref="I426">IFERROR(INDEX([1]!Таблица4[Цена],SMALL(IF([1]!Таблица4[Заявка]=Счёт!$C$2,ROW([1]!Таблица4[Высота])-1),Счёт!$B426)),"")</f>
        <v/>
      </c>
      <c r="J426" t="str" cm="1">
        <f t="array" ref="J426">IFERROR(INDEX([1]!Таблица4[[Сумма ]],SMALL(IF([1]!Таблица4[Заявка]=Счёт!$C$2,ROW([1]!Таблица4[Высота])-1),Счёт!$B426)),"")</f>
        <v/>
      </c>
    </row>
    <row r="427" spans="1:10" x14ac:dyDescent="0.25">
      <c r="A427" s="10">
        <v>420</v>
      </c>
      <c r="B427" s="11" t="str">
        <f t="shared" si="6"/>
        <v/>
      </c>
      <c r="C427" t="str" cm="1">
        <f t="array" ref="C427">IFERROR("Стеклопакет -  "&amp; INDEX([1]!Таблица4[Формула],SMALL(IF([1]!Таблица4[Заявка]=Счёт!$C$2,ROW([1]!Таблица4[Ширина])-1),Счёт!$B427)),"")</f>
        <v/>
      </c>
      <c r="E427" t="str" cm="1">
        <f t="array" ref="E427">IFERROR(INDEX([1]!Таблица4[Ширина],SMALL(IF([1]!Таблица4[Заявка]=Счёт!$C$2,ROW([1]!Таблица4[Ширина])-1),Счёт!$B427)),"")</f>
        <v/>
      </c>
      <c r="F427" t="str">
        <f t="array" ref="F427">IFERROR(INDEX([1]!Таблица4[Высота],SMALL(IF([1]!Таблица4[Заявка]=Счёт!$C$2,ROW([1]!Таблица4[Высота])-1),Счёт!$B427)),"")</f>
        <v/>
      </c>
      <c r="G427" t="str" cm="1">
        <f t="array" ref="G427">IFERROR(INDEX([1]!Таблица4[Кол.во.],SMALL(IF([1]!Таблица4[Заявка]=Счёт!$C$2,ROW([1]!Таблица4[Высота])-1),Счёт!$B427)),"")</f>
        <v/>
      </c>
      <c r="H427" t="str" cm="1">
        <f t="array" ref="H427">IFERROR((INDEX([1]!Таблица4[Площадь],SMALL(IF([1]!Таблица4[Заявка]=Счёт!$C$2,ROW([1]!Таблица4[Высота])-1),Счёт!$B427))*G427),"")</f>
        <v/>
      </c>
      <c r="I427" t="str" cm="1">
        <f t="array" ref="I427">IFERROR(INDEX([1]!Таблица4[Цена],SMALL(IF([1]!Таблица4[Заявка]=Счёт!$C$2,ROW([1]!Таблица4[Высота])-1),Счёт!$B427)),"")</f>
        <v/>
      </c>
      <c r="J427" t="str" cm="1">
        <f t="array" ref="J427">IFERROR(INDEX([1]!Таблица4[[Сумма ]],SMALL(IF([1]!Таблица4[Заявка]=Счёт!$C$2,ROW([1]!Таблица4[Высота])-1),Счёт!$B427)),"")</f>
        <v/>
      </c>
    </row>
    <row r="428" spans="1:10" x14ac:dyDescent="0.25">
      <c r="A428" s="10">
        <v>421</v>
      </c>
      <c r="B428" s="11" t="str">
        <f t="shared" si="6"/>
        <v/>
      </c>
      <c r="C428" t="str" cm="1">
        <f t="array" ref="C428">IFERROR("Стеклопакет -  "&amp; INDEX([1]!Таблица4[Формула],SMALL(IF([1]!Таблица4[Заявка]=Счёт!$C$2,ROW([1]!Таблица4[Ширина])-1),Счёт!$B428)),"")</f>
        <v/>
      </c>
      <c r="E428" t="str" cm="1">
        <f t="array" ref="E428">IFERROR(INDEX([1]!Таблица4[Ширина],SMALL(IF([1]!Таблица4[Заявка]=Счёт!$C$2,ROW([1]!Таблица4[Ширина])-1),Счёт!$B428)),"")</f>
        <v/>
      </c>
      <c r="F428" t="str">
        <f t="array" ref="F428">IFERROR(INDEX([1]!Таблица4[Высота],SMALL(IF([1]!Таблица4[Заявка]=Счёт!$C$2,ROW([1]!Таблица4[Высота])-1),Счёт!$B428)),"")</f>
        <v/>
      </c>
      <c r="G428" t="str" cm="1">
        <f t="array" ref="G428">IFERROR(INDEX([1]!Таблица4[Кол.во.],SMALL(IF([1]!Таблица4[Заявка]=Счёт!$C$2,ROW([1]!Таблица4[Высота])-1),Счёт!$B428)),"")</f>
        <v/>
      </c>
      <c r="H428" t="str" cm="1">
        <f t="array" ref="H428">IFERROR((INDEX([1]!Таблица4[Площадь],SMALL(IF([1]!Таблица4[Заявка]=Счёт!$C$2,ROW([1]!Таблица4[Высота])-1),Счёт!$B428))*G428),"")</f>
        <v/>
      </c>
      <c r="I428" t="str" cm="1">
        <f t="array" ref="I428">IFERROR(INDEX([1]!Таблица4[Цена],SMALL(IF([1]!Таблица4[Заявка]=Счёт!$C$2,ROW([1]!Таблица4[Высота])-1),Счёт!$B428)),"")</f>
        <v/>
      </c>
      <c r="J428" t="str" cm="1">
        <f t="array" ref="J428">IFERROR(INDEX([1]!Таблица4[[Сумма ]],SMALL(IF([1]!Таблица4[Заявка]=Счёт!$C$2,ROW([1]!Таблица4[Высота])-1),Счёт!$B428)),"")</f>
        <v/>
      </c>
    </row>
    <row r="429" spans="1:10" x14ac:dyDescent="0.25">
      <c r="A429" s="10">
        <v>422</v>
      </c>
      <c r="B429" s="11" t="str">
        <f t="shared" si="6"/>
        <v/>
      </c>
      <c r="C429" t="str" cm="1">
        <f t="array" ref="C429">IFERROR("Стеклопакет -  "&amp; INDEX([1]!Таблица4[Формула],SMALL(IF([1]!Таблица4[Заявка]=Счёт!$C$2,ROW([1]!Таблица4[Ширина])-1),Счёт!$B429)),"")</f>
        <v/>
      </c>
      <c r="E429" t="str" cm="1">
        <f t="array" ref="E429">IFERROR(INDEX([1]!Таблица4[Ширина],SMALL(IF([1]!Таблица4[Заявка]=Счёт!$C$2,ROW([1]!Таблица4[Ширина])-1),Счёт!$B429)),"")</f>
        <v/>
      </c>
      <c r="F429" t="str">
        <f t="array" ref="F429">IFERROR(INDEX([1]!Таблица4[Высота],SMALL(IF([1]!Таблица4[Заявка]=Счёт!$C$2,ROW([1]!Таблица4[Высота])-1),Счёт!$B429)),"")</f>
        <v/>
      </c>
      <c r="G429" t="str" cm="1">
        <f t="array" ref="G429">IFERROR(INDEX([1]!Таблица4[Кол.во.],SMALL(IF([1]!Таблица4[Заявка]=Счёт!$C$2,ROW([1]!Таблица4[Высота])-1),Счёт!$B429)),"")</f>
        <v/>
      </c>
      <c r="H429" t="str" cm="1">
        <f t="array" ref="H429">IFERROR((INDEX([1]!Таблица4[Площадь],SMALL(IF([1]!Таблица4[Заявка]=Счёт!$C$2,ROW([1]!Таблица4[Высота])-1),Счёт!$B429))*G429),"")</f>
        <v/>
      </c>
      <c r="I429" t="str" cm="1">
        <f t="array" ref="I429">IFERROR(INDEX([1]!Таблица4[Цена],SMALL(IF([1]!Таблица4[Заявка]=Счёт!$C$2,ROW([1]!Таблица4[Высота])-1),Счёт!$B429)),"")</f>
        <v/>
      </c>
      <c r="J429" t="str" cm="1">
        <f t="array" ref="J429">IFERROR(INDEX([1]!Таблица4[[Сумма ]],SMALL(IF([1]!Таблица4[Заявка]=Счёт!$C$2,ROW([1]!Таблица4[Высота])-1),Счёт!$B429)),"")</f>
        <v/>
      </c>
    </row>
    <row r="430" spans="1:10" x14ac:dyDescent="0.25">
      <c r="A430" s="10">
        <v>423</v>
      </c>
      <c r="B430" s="11" t="str">
        <f t="shared" si="6"/>
        <v/>
      </c>
      <c r="C430" t="str" cm="1">
        <f t="array" ref="C430">IFERROR("Стеклопакет -  "&amp; INDEX([1]!Таблица4[Формула],SMALL(IF([1]!Таблица4[Заявка]=Счёт!$C$2,ROW([1]!Таблица4[Ширина])-1),Счёт!$B430)),"")</f>
        <v/>
      </c>
      <c r="E430" t="str" cm="1">
        <f t="array" ref="E430">IFERROR(INDEX([1]!Таблица4[Ширина],SMALL(IF([1]!Таблица4[Заявка]=Счёт!$C$2,ROW([1]!Таблица4[Ширина])-1),Счёт!$B430)),"")</f>
        <v/>
      </c>
      <c r="F430" t="str">
        <f t="array" ref="F430">IFERROR(INDEX([1]!Таблица4[Высота],SMALL(IF([1]!Таблица4[Заявка]=Счёт!$C$2,ROW([1]!Таблица4[Высота])-1),Счёт!$B430)),"")</f>
        <v/>
      </c>
      <c r="G430" t="str" cm="1">
        <f t="array" ref="G430">IFERROR(INDEX([1]!Таблица4[Кол.во.],SMALL(IF([1]!Таблица4[Заявка]=Счёт!$C$2,ROW([1]!Таблица4[Высота])-1),Счёт!$B430)),"")</f>
        <v/>
      </c>
      <c r="H430" t="str" cm="1">
        <f t="array" ref="H430">IFERROR((INDEX([1]!Таблица4[Площадь],SMALL(IF([1]!Таблица4[Заявка]=Счёт!$C$2,ROW([1]!Таблица4[Высота])-1),Счёт!$B430))*G430),"")</f>
        <v/>
      </c>
      <c r="I430" t="str" cm="1">
        <f t="array" ref="I430">IFERROR(INDEX([1]!Таблица4[Цена],SMALL(IF([1]!Таблица4[Заявка]=Счёт!$C$2,ROW([1]!Таблица4[Высота])-1),Счёт!$B430)),"")</f>
        <v/>
      </c>
      <c r="J430" t="str" cm="1">
        <f t="array" ref="J430">IFERROR(INDEX([1]!Таблица4[[Сумма ]],SMALL(IF([1]!Таблица4[Заявка]=Счёт!$C$2,ROW([1]!Таблица4[Высота])-1),Счёт!$B430)),"")</f>
        <v/>
      </c>
    </row>
    <row r="431" spans="1:10" x14ac:dyDescent="0.25">
      <c r="A431" s="10">
        <v>424</v>
      </c>
      <c r="B431" s="11" t="str">
        <f t="shared" si="6"/>
        <v/>
      </c>
      <c r="C431" t="str" cm="1">
        <f t="array" ref="C431">IFERROR("Стеклопакет -  "&amp; INDEX([1]!Таблица4[Формула],SMALL(IF([1]!Таблица4[Заявка]=Счёт!$C$2,ROW([1]!Таблица4[Ширина])-1),Счёт!$B431)),"")</f>
        <v/>
      </c>
      <c r="E431" t="str" cm="1">
        <f t="array" ref="E431">IFERROR(INDEX([1]!Таблица4[Ширина],SMALL(IF([1]!Таблица4[Заявка]=Счёт!$C$2,ROW([1]!Таблица4[Ширина])-1),Счёт!$B431)),"")</f>
        <v/>
      </c>
      <c r="F431" t="str">
        <f t="array" ref="F431">IFERROR(INDEX([1]!Таблица4[Высота],SMALL(IF([1]!Таблица4[Заявка]=Счёт!$C$2,ROW([1]!Таблица4[Высота])-1),Счёт!$B431)),"")</f>
        <v/>
      </c>
      <c r="G431" t="str" cm="1">
        <f t="array" ref="G431">IFERROR(INDEX([1]!Таблица4[Кол.во.],SMALL(IF([1]!Таблица4[Заявка]=Счёт!$C$2,ROW([1]!Таблица4[Высота])-1),Счёт!$B431)),"")</f>
        <v/>
      </c>
      <c r="H431" t="str" cm="1">
        <f t="array" ref="H431">IFERROR((INDEX([1]!Таблица4[Площадь],SMALL(IF([1]!Таблица4[Заявка]=Счёт!$C$2,ROW([1]!Таблица4[Высота])-1),Счёт!$B431))*G431),"")</f>
        <v/>
      </c>
      <c r="I431" t="str" cm="1">
        <f t="array" ref="I431">IFERROR(INDEX([1]!Таблица4[Цена],SMALL(IF([1]!Таблица4[Заявка]=Счёт!$C$2,ROW([1]!Таблица4[Высота])-1),Счёт!$B431)),"")</f>
        <v/>
      </c>
      <c r="J431" t="str" cm="1">
        <f t="array" ref="J431">IFERROR(INDEX([1]!Таблица4[[Сумма ]],SMALL(IF([1]!Таблица4[Заявка]=Счёт!$C$2,ROW([1]!Таблица4[Высота])-1),Счёт!$B431)),"")</f>
        <v/>
      </c>
    </row>
    <row r="432" spans="1:10" x14ac:dyDescent="0.25">
      <c r="A432" s="10">
        <v>425</v>
      </c>
      <c r="B432" s="11" t="str">
        <f t="shared" si="6"/>
        <v/>
      </c>
      <c r="C432" t="str" cm="1">
        <f t="array" ref="C432">IFERROR("Стеклопакет -  "&amp; INDEX([1]!Таблица4[Формула],SMALL(IF([1]!Таблица4[Заявка]=Счёт!$C$2,ROW([1]!Таблица4[Ширина])-1),Счёт!$B432)),"")</f>
        <v/>
      </c>
      <c r="E432" t="str" cm="1">
        <f t="array" ref="E432">IFERROR(INDEX([1]!Таблица4[Ширина],SMALL(IF([1]!Таблица4[Заявка]=Счёт!$C$2,ROW([1]!Таблица4[Ширина])-1),Счёт!$B432)),"")</f>
        <v/>
      </c>
      <c r="F432" t="str">
        <f t="array" ref="F432">IFERROR(INDEX([1]!Таблица4[Высота],SMALL(IF([1]!Таблица4[Заявка]=Счёт!$C$2,ROW([1]!Таблица4[Высота])-1),Счёт!$B432)),"")</f>
        <v/>
      </c>
      <c r="G432" t="str" cm="1">
        <f t="array" ref="G432">IFERROR(INDEX([1]!Таблица4[Кол.во.],SMALL(IF([1]!Таблица4[Заявка]=Счёт!$C$2,ROW([1]!Таблица4[Высота])-1),Счёт!$B432)),"")</f>
        <v/>
      </c>
      <c r="H432" t="str" cm="1">
        <f t="array" ref="H432">IFERROR((INDEX([1]!Таблица4[Площадь],SMALL(IF([1]!Таблица4[Заявка]=Счёт!$C$2,ROW([1]!Таблица4[Высота])-1),Счёт!$B432))*G432),"")</f>
        <v/>
      </c>
      <c r="I432" t="str" cm="1">
        <f t="array" ref="I432">IFERROR(INDEX([1]!Таблица4[Цена],SMALL(IF([1]!Таблица4[Заявка]=Счёт!$C$2,ROW([1]!Таблица4[Высота])-1),Счёт!$B432)),"")</f>
        <v/>
      </c>
      <c r="J432" t="str" cm="1">
        <f t="array" ref="J432">IFERROR(INDEX([1]!Таблица4[[Сумма ]],SMALL(IF([1]!Таблица4[Заявка]=Счёт!$C$2,ROW([1]!Таблица4[Высота])-1),Счёт!$B432)),"")</f>
        <v/>
      </c>
    </row>
    <row r="433" spans="1:10" x14ac:dyDescent="0.25">
      <c r="A433" s="10">
        <v>426</v>
      </c>
      <c r="B433" s="11" t="str">
        <f t="shared" si="6"/>
        <v/>
      </c>
      <c r="C433" t="str" cm="1">
        <f t="array" ref="C433">IFERROR("Стеклопакет -  "&amp; INDEX([1]!Таблица4[Формула],SMALL(IF([1]!Таблица4[Заявка]=Счёт!$C$2,ROW([1]!Таблица4[Ширина])-1),Счёт!$B433)),"")</f>
        <v/>
      </c>
      <c r="E433" t="str" cm="1">
        <f t="array" ref="E433">IFERROR(INDEX([1]!Таблица4[Ширина],SMALL(IF([1]!Таблица4[Заявка]=Счёт!$C$2,ROW([1]!Таблица4[Ширина])-1),Счёт!$B433)),"")</f>
        <v/>
      </c>
      <c r="F433" t="str">
        <f t="array" ref="F433">IFERROR(INDEX([1]!Таблица4[Высота],SMALL(IF([1]!Таблица4[Заявка]=Счёт!$C$2,ROW([1]!Таблица4[Высота])-1),Счёт!$B433)),"")</f>
        <v/>
      </c>
      <c r="G433" t="str" cm="1">
        <f t="array" ref="G433">IFERROR(INDEX([1]!Таблица4[Кол.во.],SMALL(IF([1]!Таблица4[Заявка]=Счёт!$C$2,ROW([1]!Таблица4[Высота])-1),Счёт!$B433)),"")</f>
        <v/>
      </c>
      <c r="H433" t="str" cm="1">
        <f t="array" ref="H433">IFERROR((INDEX([1]!Таблица4[Площадь],SMALL(IF([1]!Таблица4[Заявка]=Счёт!$C$2,ROW([1]!Таблица4[Высота])-1),Счёт!$B433))*G433),"")</f>
        <v/>
      </c>
      <c r="I433" t="str" cm="1">
        <f t="array" ref="I433">IFERROR(INDEX([1]!Таблица4[Цена],SMALL(IF([1]!Таблица4[Заявка]=Счёт!$C$2,ROW([1]!Таблица4[Высота])-1),Счёт!$B433)),"")</f>
        <v/>
      </c>
      <c r="J433" t="str" cm="1">
        <f t="array" ref="J433">IFERROR(INDEX([1]!Таблица4[[Сумма ]],SMALL(IF([1]!Таблица4[Заявка]=Счёт!$C$2,ROW([1]!Таблица4[Высота])-1),Счёт!$B433)),"")</f>
        <v/>
      </c>
    </row>
    <row r="434" spans="1:10" x14ac:dyDescent="0.25">
      <c r="A434" s="10">
        <v>427</v>
      </c>
      <c r="B434" s="11" t="str">
        <f t="shared" si="6"/>
        <v/>
      </c>
      <c r="C434" t="str" cm="1">
        <f t="array" ref="C434">IFERROR("Стеклопакет -  "&amp; INDEX([1]!Таблица4[Формула],SMALL(IF([1]!Таблица4[Заявка]=Счёт!$C$2,ROW([1]!Таблица4[Ширина])-1),Счёт!$B434)),"")</f>
        <v/>
      </c>
      <c r="E434" t="str" cm="1">
        <f t="array" ref="E434">IFERROR(INDEX([1]!Таблица4[Ширина],SMALL(IF([1]!Таблица4[Заявка]=Счёт!$C$2,ROW([1]!Таблица4[Ширина])-1),Счёт!$B434)),"")</f>
        <v/>
      </c>
      <c r="F434" t="str">
        <f t="array" ref="F434">IFERROR(INDEX([1]!Таблица4[Высота],SMALL(IF([1]!Таблица4[Заявка]=Счёт!$C$2,ROW([1]!Таблица4[Высота])-1),Счёт!$B434)),"")</f>
        <v/>
      </c>
      <c r="G434" t="str" cm="1">
        <f t="array" ref="G434">IFERROR(INDEX([1]!Таблица4[Кол.во.],SMALL(IF([1]!Таблица4[Заявка]=Счёт!$C$2,ROW([1]!Таблица4[Высота])-1),Счёт!$B434)),"")</f>
        <v/>
      </c>
      <c r="H434" t="str" cm="1">
        <f t="array" ref="H434">IFERROR((INDEX([1]!Таблица4[Площадь],SMALL(IF([1]!Таблица4[Заявка]=Счёт!$C$2,ROW([1]!Таблица4[Высота])-1),Счёт!$B434))*G434),"")</f>
        <v/>
      </c>
      <c r="I434" t="str" cm="1">
        <f t="array" ref="I434">IFERROR(INDEX([1]!Таблица4[Цена],SMALL(IF([1]!Таблица4[Заявка]=Счёт!$C$2,ROW([1]!Таблица4[Высота])-1),Счёт!$B434)),"")</f>
        <v/>
      </c>
      <c r="J434" t="str" cm="1">
        <f t="array" ref="J434">IFERROR(INDEX([1]!Таблица4[[Сумма ]],SMALL(IF([1]!Таблица4[Заявка]=Счёт!$C$2,ROW([1]!Таблица4[Высота])-1),Счёт!$B434)),"")</f>
        <v/>
      </c>
    </row>
    <row r="435" spans="1:10" x14ac:dyDescent="0.25">
      <c r="A435" s="10">
        <v>428</v>
      </c>
      <c r="B435" s="11" t="str">
        <f t="shared" si="6"/>
        <v/>
      </c>
      <c r="C435" t="str" cm="1">
        <f t="array" ref="C435">IFERROR("Стеклопакет -  "&amp; INDEX([1]!Таблица4[Формула],SMALL(IF([1]!Таблица4[Заявка]=Счёт!$C$2,ROW([1]!Таблица4[Ширина])-1),Счёт!$B435)),"")</f>
        <v/>
      </c>
      <c r="E435" t="str" cm="1">
        <f t="array" ref="E435">IFERROR(INDEX([1]!Таблица4[Ширина],SMALL(IF([1]!Таблица4[Заявка]=Счёт!$C$2,ROW([1]!Таблица4[Ширина])-1),Счёт!$B435)),"")</f>
        <v/>
      </c>
      <c r="F435" t="str">
        <f t="array" ref="F435">IFERROR(INDEX([1]!Таблица4[Высота],SMALL(IF([1]!Таблица4[Заявка]=Счёт!$C$2,ROW([1]!Таблица4[Высота])-1),Счёт!$B435)),"")</f>
        <v/>
      </c>
      <c r="G435" t="str" cm="1">
        <f t="array" ref="G435">IFERROR(INDEX([1]!Таблица4[Кол.во.],SMALL(IF([1]!Таблица4[Заявка]=Счёт!$C$2,ROW([1]!Таблица4[Высота])-1),Счёт!$B435)),"")</f>
        <v/>
      </c>
      <c r="H435" t="str" cm="1">
        <f t="array" ref="H435">IFERROR((INDEX([1]!Таблица4[Площадь],SMALL(IF([1]!Таблица4[Заявка]=Счёт!$C$2,ROW([1]!Таблица4[Высота])-1),Счёт!$B435))*G435),"")</f>
        <v/>
      </c>
      <c r="I435" t="str" cm="1">
        <f t="array" ref="I435">IFERROR(INDEX([1]!Таблица4[Цена],SMALL(IF([1]!Таблица4[Заявка]=Счёт!$C$2,ROW([1]!Таблица4[Высота])-1),Счёт!$B435)),"")</f>
        <v/>
      </c>
      <c r="J435" t="str" cm="1">
        <f t="array" ref="J435">IFERROR(INDEX([1]!Таблица4[[Сумма ]],SMALL(IF([1]!Таблица4[Заявка]=Счёт!$C$2,ROW([1]!Таблица4[Высота])-1),Счёт!$B435)),"")</f>
        <v/>
      </c>
    </row>
    <row r="436" spans="1:10" x14ac:dyDescent="0.25">
      <c r="A436" s="10">
        <v>429</v>
      </c>
      <c r="B436" s="11" t="str">
        <f t="shared" si="6"/>
        <v/>
      </c>
      <c r="C436" t="str" cm="1">
        <f t="array" ref="C436">IFERROR("Стеклопакет -  "&amp; INDEX([1]!Таблица4[Формула],SMALL(IF([1]!Таблица4[Заявка]=Счёт!$C$2,ROW([1]!Таблица4[Ширина])-1),Счёт!$B436)),"")</f>
        <v/>
      </c>
      <c r="E436" t="str" cm="1">
        <f t="array" ref="E436">IFERROR(INDEX([1]!Таблица4[Ширина],SMALL(IF([1]!Таблица4[Заявка]=Счёт!$C$2,ROW([1]!Таблица4[Ширина])-1),Счёт!$B436)),"")</f>
        <v/>
      </c>
      <c r="F436" t="str">
        <f t="array" ref="F436">IFERROR(INDEX([1]!Таблица4[Высота],SMALL(IF([1]!Таблица4[Заявка]=Счёт!$C$2,ROW([1]!Таблица4[Высота])-1),Счёт!$B436)),"")</f>
        <v/>
      </c>
      <c r="G436" t="str" cm="1">
        <f t="array" ref="G436">IFERROR(INDEX([1]!Таблица4[Кол.во.],SMALL(IF([1]!Таблица4[Заявка]=Счёт!$C$2,ROW([1]!Таблица4[Высота])-1),Счёт!$B436)),"")</f>
        <v/>
      </c>
      <c r="H436" t="str" cm="1">
        <f t="array" ref="H436">IFERROR((INDEX([1]!Таблица4[Площадь],SMALL(IF([1]!Таблица4[Заявка]=Счёт!$C$2,ROW([1]!Таблица4[Высота])-1),Счёт!$B436))*G436),"")</f>
        <v/>
      </c>
      <c r="I436" t="str" cm="1">
        <f t="array" ref="I436">IFERROR(INDEX([1]!Таблица4[Цена],SMALL(IF([1]!Таблица4[Заявка]=Счёт!$C$2,ROW([1]!Таблица4[Высота])-1),Счёт!$B436)),"")</f>
        <v/>
      </c>
      <c r="J436" t="str" cm="1">
        <f t="array" ref="J436">IFERROR(INDEX([1]!Таблица4[[Сумма ]],SMALL(IF([1]!Таблица4[Заявка]=Счёт!$C$2,ROW([1]!Таблица4[Высота])-1),Счёт!$B436)),"")</f>
        <v/>
      </c>
    </row>
    <row r="437" spans="1:10" x14ac:dyDescent="0.25">
      <c r="A437" s="10">
        <v>430</v>
      </c>
      <c r="B437" s="11" t="str">
        <f t="shared" si="6"/>
        <v/>
      </c>
      <c r="C437" t="str" cm="1">
        <f t="array" ref="C437">IFERROR("Стеклопакет -  "&amp; INDEX([1]!Таблица4[Формула],SMALL(IF([1]!Таблица4[Заявка]=Счёт!$C$2,ROW([1]!Таблица4[Ширина])-1),Счёт!$B437)),"")</f>
        <v/>
      </c>
      <c r="E437" t="str" cm="1">
        <f t="array" ref="E437">IFERROR(INDEX([1]!Таблица4[Ширина],SMALL(IF([1]!Таблица4[Заявка]=Счёт!$C$2,ROW([1]!Таблица4[Ширина])-1),Счёт!$B437)),"")</f>
        <v/>
      </c>
      <c r="F437" t="str">
        <f t="array" ref="F437">IFERROR(INDEX([1]!Таблица4[Высота],SMALL(IF([1]!Таблица4[Заявка]=Счёт!$C$2,ROW([1]!Таблица4[Высота])-1),Счёт!$B437)),"")</f>
        <v/>
      </c>
      <c r="G437" t="str" cm="1">
        <f t="array" ref="G437">IFERROR(INDEX([1]!Таблица4[Кол.во.],SMALL(IF([1]!Таблица4[Заявка]=Счёт!$C$2,ROW([1]!Таблица4[Высота])-1),Счёт!$B437)),"")</f>
        <v/>
      </c>
      <c r="H437" t="str" cm="1">
        <f t="array" ref="H437">IFERROR((INDEX([1]!Таблица4[Площадь],SMALL(IF([1]!Таблица4[Заявка]=Счёт!$C$2,ROW([1]!Таблица4[Высота])-1),Счёт!$B437))*G437),"")</f>
        <v/>
      </c>
      <c r="I437" t="str" cm="1">
        <f t="array" ref="I437">IFERROR(INDEX([1]!Таблица4[Цена],SMALL(IF([1]!Таблица4[Заявка]=Счёт!$C$2,ROW([1]!Таблица4[Высота])-1),Счёт!$B437)),"")</f>
        <v/>
      </c>
      <c r="J437" t="str" cm="1">
        <f t="array" ref="J437">IFERROR(INDEX([1]!Таблица4[[Сумма ]],SMALL(IF([1]!Таблица4[Заявка]=Счёт!$C$2,ROW([1]!Таблица4[Высота])-1),Счёт!$B437)),"")</f>
        <v/>
      </c>
    </row>
    <row r="438" spans="1:10" x14ac:dyDescent="0.25">
      <c r="A438" s="10">
        <v>431</v>
      </c>
      <c r="B438" s="11" t="str">
        <f t="shared" si="6"/>
        <v/>
      </c>
      <c r="C438" t="str" cm="1">
        <f t="array" ref="C438">IFERROR("Стеклопакет -  "&amp; INDEX([1]!Таблица4[Формула],SMALL(IF([1]!Таблица4[Заявка]=Счёт!$C$2,ROW([1]!Таблица4[Ширина])-1),Счёт!$B438)),"")</f>
        <v/>
      </c>
      <c r="E438" t="str" cm="1">
        <f t="array" ref="E438">IFERROR(INDEX([1]!Таблица4[Ширина],SMALL(IF([1]!Таблица4[Заявка]=Счёт!$C$2,ROW([1]!Таблица4[Ширина])-1),Счёт!$B438)),"")</f>
        <v/>
      </c>
      <c r="F438" t="str">
        <f t="array" ref="F438">IFERROR(INDEX([1]!Таблица4[Высота],SMALL(IF([1]!Таблица4[Заявка]=Счёт!$C$2,ROW([1]!Таблица4[Высота])-1),Счёт!$B438)),"")</f>
        <v/>
      </c>
      <c r="G438" t="str" cm="1">
        <f t="array" ref="G438">IFERROR(INDEX([1]!Таблица4[Кол.во.],SMALL(IF([1]!Таблица4[Заявка]=Счёт!$C$2,ROW([1]!Таблица4[Высота])-1),Счёт!$B438)),"")</f>
        <v/>
      </c>
      <c r="H438" t="str" cm="1">
        <f t="array" ref="H438">IFERROR((INDEX([1]!Таблица4[Площадь],SMALL(IF([1]!Таблица4[Заявка]=Счёт!$C$2,ROW([1]!Таблица4[Высота])-1),Счёт!$B438))*G438),"")</f>
        <v/>
      </c>
      <c r="I438" t="str" cm="1">
        <f t="array" ref="I438">IFERROR(INDEX([1]!Таблица4[Цена],SMALL(IF([1]!Таблица4[Заявка]=Счёт!$C$2,ROW([1]!Таблица4[Высота])-1),Счёт!$B438)),"")</f>
        <v/>
      </c>
      <c r="J438" t="str" cm="1">
        <f t="array" ref="J438">IFERROR(INDEX([1]!Таблица4[[Сумма ]],SMALL(IF([1]!Таблица4[Заявка]=Счёт!$C$2,ROW([1]!Таблица4[Высота])-1),Счёт!$B438)),"")</f>
        <v/>
      </c>
    </row>
    <row r="439" spans="1:10" x14ac:dyDescent="0.25">
      <c r="A439" s="10">
        <v>432</v>
      </c>
      <c r="B439" s="11" t="str">
        <f t="shared" si="6"/>
        <v/>
      </c>
      <c r="C439" t="str" cm="1">
        <f t="array" ref="C439">IFERROR("Стеклопакет -  "&amp; INDEX([1]!Таблица4[Формула],SMALL(IF([1]!Таблица4[Заявка]=Счёт!$C$2,ROW([1]!Таблица4[Ширина])-1),Счёт!$B439)),"")</f>
        <v/>
      </c>
      <c r="E439" t="str" cm="1">
        <f t="array" ref="E439">IFERROR(INDEX([1]!Таблица4[Ширина],SMALL(IF([1]!Таблица4[Заявка]=Счёт!$C$2,ROW([1]!Таблица4[Ширина])-1),Счёт!$B439)),"")</f>
        <v/>
      </c>
      <c r="F439" t="str">
        <f t="array" ref="F439">IFERROR(INDEX([1]!Таблица4[Высота],SMALL(IF([1]!Таблица4[Заявка]=Счёт!$C$2,ROW([1]!Таблица4[Высота])-1),Счёт!$B439)),"")</f>
        <v/>
      </c>
      <c r="G439" t="str" cm="1">
        <f t="array" ref="G439">IFERROR(INDEX([1]!Таблица4[Кол.во.],SMALL(IF([1]!Таблица4[Заявка]=Счёт!$C$2,ROW([1]!Таблица4[Высота])-1),Счёт!$B439)),"")</f>
        <v/>
      </c>
      <c r="H439" t="str" cm="1">
        <f t="array" ref="H439">IFERROR((INDEX([1]!Таблица4[Площадь],SMALL(IF([1]!Таблица4[Заявка]=Счёт!$C$2,ROW([1]!Таблица4[Высота])-1),Счёт!$B439))*G439),"")</f>
        <v/>
      </c>
      <c r="I439" t="str" cm="1">
        <f t="array" ref="I439">IFERROR(INDEX([1]!Таблица4[Цена],SMALL(IF([1]!Таблица4[Заявка]=Счёт!$C$2,ROW([1]!Таблица4[Высота])-1),Счёт!$B439)),"")</f>
        <v/>
      </c>
      <c r="J439" t="str" cm="1">
        <f t="array" ref="J439">IFERROR(INDEX([1]!Таблица4[[Сумма ]],SMALL(IF([1]!Таблица4[Заявка]=Счёт!$C$2,ROW([1]!Таблица4[Высота])-1),Счёт!$B439)),"")</f>
        <v/>
      </c>
    </row>
    <row r="440" spans="1:10" x14ac:dyDescent="0.25">
      <c r="A440" s="10">
        <v>433</v>
      </c>
      <c r="B440" s="11" t="str">
        <f t="shared" si="6"/>
        <v/>
      </c>
      <c r="C440" t="str" cm="1">
        <f t="array" ref="C440">IFERROR("Стеклопакет -  "&amp; INDEX([1]!Таблица4[Формула],SMALL(IF([1]!Таблица4[Заявка]=Счёт!$C$2,ROW([1]!Таблица4[Ширина])-1),Счёт!$B440)),"")</f>
        <v/>
      </c>
      <c r="E440" t="str" cm="1">
        <f t="array" ref="E440">IFERROR(INDEX([1]!Таблица4[Ширина],SMALL(IF([1]!Таблица4[Заявка]=Счёт!$C$2,ROW([1]!Таблица4[Ширина])-1),Счёт!$B440)),"")</f>
        <v/>
      </c>
      <c r="F440" t="str">
        <f t="array" ref="F440">IFERROR(INDEX([1]!Таблица4[Высота],SMALL(IF([1]!Таблица4[Заявка]=Счёт!$C$2,ROW([1]!Таблица4[Высота])-1),Счёт!$B440)),"")</f>
        <v/>
      </c>
      <c r="G440" t="str" cm="1">
        <f t="array" ref="G440">IFERROR(INDEX([1]!Таблица4[Кол.во.],SMALL(IF([1]!Таблица4[Заявка]=Счёт!$C$2,ROW([1]!Таблица4[Высота])-1),Счёт!$B440)),"")</f>
        <v/>
      </c>
      <c r="H440" t="str" cm="1">
        <f t="array" ref="H440">IFERROR((INDEX([1]!Таблица4[Площадь],SMALL(IF([1]!Таблица4[Заявка]=Счёт!$C$2,ROW([1]!Таблица4[Высота])-1),Счёт!$B440))*G440),"")</f>
        <v/>
      </c>
      <c r="I440" t="str" cm="1">
        <f t="array" ref="I440">IFERROR(INDEX([1]!Таблица4[Цена],SMALL(IF([1]!Таблица4[Заявка]=Счёт!$C$2,ROW([1]!Таблица4[Высота])-1),Счёт!$B440)),"")</f>
        <v/>
      </c>
      <c r="J440" t="str" cm="1">
        <f t="array" ref="J440">IFERROR(INDEX([1]!Таблица4[[Сумма ]],SMALL(IF([1]!Таблица4[Заявка]=Счёт!$C$2,ROW([1]!Таблица4[Высота])-1),Счёт!$B440)),"")</f>
        <v/>
      </c>
    </row>
    <row r="441" spans="1:10" x14ac:dyDescent="0.25">
      <c r="A441" s="10">
        <v>434</v>
      </c>
      <c r="B441" s="11" t="str">
        <f t="shared" si="6"/>
        <v/>
      </c>
      <c r="C441" t="str" cm="1">
        <f t="array" ref="C441">IFERROR("Стеклопакет -  "&amp; INDEX([1]!Таблица4[Формула],SMALL(IF([1]!Таблица4[Заявка]=Счёт!$C$2,ROW([1]!Таблица4[Ширина])-1),Счёт!$B441)),"")</f>
        <v/>
      </c>
      <c r="E441" t="str" cm="1">
        <f t="array" ref="E441">IFERROR(INDEX([1]!Таблица4[Ширина],SMALL(IF([1]!Таблица4[Заявка]=Счёт!$C$2,ROW([1]!Таблица4[Ширина])-1),Счёт!$B441)),"")</f>
        <v/>
      </c>
      <c r="F441" t="str">
        <f t="array" ref="F441">IFERROR(INDEX([1]!Таблица4[Высота],SMALL(IF([1]!Таблица4[Заявка]=Счёт!$C$2,ROW([1]!Таблица4[Высота])-1),Счёт!$B441)),"")</f>
        <v/>
      </c>
      <c r="G441" t="str" cm="1">
        <f t="array" ref="G441">IFERROR(INDEX([1]!Таблица4[Кол.во.],SMALL(IF([1]!Таблица4[Заявка]=Счёт!$C$2,ROW([1]!Таблица4[Высота])-1),Счёт!$B441)),"")</f>
        <v/>
      </c>
      <c r="H441" t="str" cm="1">
        <f t="array" ref="H441">IFERROR((INDEX([1]!Таблица4[Площадь],SMALL(IF([1]!Таблица4[Заявка]=Счёт!$C$2,ROW([1]!Таблица4[Высота])-1),Счёт!$B441))*G441),"")</f>
        <v/>
      </c>
      <c r="I441" t="str" cm="1">
        <f t="array" ref="I441">IFERROR(INDEX([1]!Таблица4[Цена],SMALL(IF([1]!Таблица4[Заявка]=Счёт!$C$2,ROW([1]!Таблица4[Высота])-1),Счёт!$B441)),"")</f>
        <v/>
      </c>
      <c r="J441" t="str" cm="1">
        <f t="array" ref="J441">IFERROR(INDEX([1]!Таблица4[[Сумма ]],SMALL(IF([1]!Таблица4[Заявка]=Счёт!$C$2,ROW([1]!Таблица4[Высота])-1),Счёт!$B441)),"")</f>
        <v/>
      </c>
    </row>
    <row r="442" spans="1:10" x14ac:dyDescent="0.25">
      <c r="A442" s="10">
        <v>435</v>
      </c>
      <c r="B442" s="11" t="str">
        <f t="shared" si="6"/>
        <v/>
      </c>
      <c r="C442" t="str" cm="1">
        <f t="array" ref="C442">IFERROR("Стеклопакет -  "&amp; INDEX([1]!Таблица4[Формула],SMALL(IF([1]!Таблица4[Заявка]=Счёт!$C$2,ROW([1]!Таблица4[Ширина])-1),Счёт!$B442)),"")</f>
        <v/>
      </c>
      <c r="E442" t="str" cm="1">
        <f t="array" ref="E442">IFERROR(INDEX([1]!Таблица4[Ширина],SMALL(IF([1]!Таблица4[Заявка]=Счёт!$C$2,ROW([1]!Таблица4[Ширина])-1),Счёт!$B442)),"")</f>
        <v/>
      </c>
      <c r="F442" t="str">
        <f t="array" ref="F442">IFERROR(INDEX([1]!Таблица4[Высота],SMALL(IF([1]!Таблица4[Заявка]=Счёт!$C$2,ROW([1]!Таблица4[Высота])-1),Счёт!$B442)),"")</f>
        <v/>
      </c>
      <c r="G442" t="str" cm="1">
        <f t="array" ref="G442">IFERROR(INDEX([1]!Таблица4[Кол.во.],SMALL(IF([1]!Таблица4[Заявка]=Счёт!$C$2,ROW([1]!Таблица4[Высота])-1),Счёт!$B442)),"")</f>
        <v/>
      </c>
      <c r="H442" t="str" cm="1">
        <f t="array" ref="H442">IFERROR((INDEX([1]!Таблица4[Площадь],SMALL(IF([1]!Таблица4[Заявка]=Счёт!$C$2,ROW([1]!Таблица4[Высота])-1),Счёт!$B442))*G442),"")</f>
        <v/>
      </c>
      <c r="I442" t="str" cm="1">
        <f t="array" ref="I442">IFERROR(INDEX([1]!Таблица4[Цена],SMALL(IF([1]!Таблица4[Заявка]=Счёт!$C$2,ROW([1]!Таблица4[Высота])-1),Счёт!$B442)),"")</f>
        <v/>
      </c>
      <c r="J442" t="str" cm="1">
        <f t="array" ref="J442">IFERROR(INDEX([1]!Таблица4[[Сумма ]],SMALL(IF([1]!Таблица4[Заявка]=Счёт!$C$2,ROW([1]!Таблица4[Высота])-1),Счёт!$B442)),"")</f>
        <v/>
      </c>
    </row>
    <row r="443" spans="1:10" x14ac:dyDescent="0.25">
      <c r="A443" s="10">
        <v>436</v>
      </c>
      <c r="B443" s="11" t="str">
        <f t="shared" si="6"/>
        <v/>
      </c>
      <c r="C443" t="str" cm="1">
        <f t="array" ref="C443">IFERROR("Стеклопакет -  "&amp; INDEX([1]!Таблица4[Формула],SMALL(IF([1]!Таблица4[Заявка]=Счёт!$C$2,ROW([1]!Таблица4[Ширина])-1),Счёт!$B443)),"")</f>
        <v/>
      </c>
      <c r="E443" t="str" cm="1">
        <f t="array" ref="E443">IFERROR(INDEX([1]!Таблица4[Ширина],SMALL(IF([1]!Таблица4[Заявка]=Счёт!$C$2,ROW([1]!Таблица4[Ширина])-1),Счёт!$B443)),"")</f>
        <v/>
      </c>
      <c r="F443" t="str">
        <f t="array" ref="F443">IFERROR(INDEX([1]!Таблица4[Высота],SMALL(IF([1]!Таблица4[Заявка]=Счёт!$C$2,ROW([1]!Таблица4[Высота])-1),Счёт!$B443)),"")</f>
        <v/>
      </c>
      <c r="G443" t="str" cm="1">
        <f t="array" ref="G443">IFERROR(INDEX([1]!Таблица4[Кол.во.],SMALL(IF([1]!Таблица4[Заявка]=Счёт!$C$2,ROW([1]!Таблица4[Высота])-1),Счёт!$B443)),"")</f>
        <v/>
      </c>
      <c r="H443" t="str" cm="1">
        <f t="array" ref="H443">IFERROR((INDEX([1]!Таблица4[Площадь],SMALL(IF([1]!Таблица4[Заявка]=Счёт!$C$2,ROW([1]!Таблица4[Высота])-1),Счёт!$B443))*G443),"")</f>
        <v/>
      </c>
      <c r="I443" t="str" cm="1">
        <f t="array" ref="I443">IFERROR(INDEX([1]!Таблица4[Цена],SMALL(IF([1]!Таблица4[Заявка]=Счёт!$C$2,ROW([1]!Таблица4[Высота])-1),Счёт!$B443)),"")</f>
        <v/>
      </c>
      <c r="J443" t="str" cm="1">
        <f t="array" ref="J443">IFERROR(INDEX([1]!Таблица4[[Сумма ]],SMALL(IF([1]!Таблица4[Заявка]=Счёт!$C$2,ROW([1]!Таблица4[Высота])-1),Счёт!$B443)),"")</f>
        <v/>
      </c>
    </row>
    <row r="444" spans="1:10" x14ac:dyDescent="0.25">
      <c r="A444" s="10">
        <v>437</v>
      </c>
      <c r="B444" s="11" t="str">
        <f t="shared" si="6"/>
        <v/>
      </c>
      <c r="C444" t="str" cm="1">
        <f t="array" ref="C444">IFERROR("Стеклопакет -  "&amp; INDEX([1]!Таблица4[Формула],SMALL(IF([1]!Таблица4[Заявка]=Счёт!$C$2,ROW([1]!Таблица4[Ширина])-1),Счёт!$B444)),"")</f>
        <v/>
      </c>
      <c r="E444" t="str" cm="1">
        <f t="array" ref="E444">IFERROR(INDEX([1]!Таблица4[Ширина],SMALL(IF([1]!Таблица4[Заявка]=Счёт!$C$2,ROW([1]!Таблица4[Ширина])-1),Счёт!$B444)),"")</f>
        <v/>
      </c>
      <c r="F444" t="str">
        <f t="array" ref="F444">IFERROR(INDEX([1]!Таблица4[Высота],SMALL(IF([1]!Таблица4[Заявка]=Счёт!$C$2,ROW([1]!Таблица4[Высота])-1),Счёт!$B444)),"")</f>
        <v/>
      </c>
      <c r="G444" t="str" cm="1">
        <f t="array" ref="G444">IFERROR(INDEX([1]!Таблица4[Кол.во.],SMALL(IF([1]!Таблица4[Заявка]=Счёт!$C$2,ROW([1]!Таблица4[Высота])-1),Счёт!$B444)),"")</f>
        <v/>
      </c>
      <c r="H444" t="str" cm="1">
        <f t="array" ref="H444">IFERROR((INDEX([1]!Таблица4[Площадь],SMALL(IF([1]!Таблица4[Заявка]=Счёт!$C$2,ROW([1]!Таблица4[Высота])-1),Счёт!$B444))*G444),"")</f>
        <v/>
      </c>
      <c r="I444" t="str" cm="1">
        <f t="array" ref="I444">IFERROR(INDEX([1]!Таблица4[Цена],SMALL(IF([1]!Таблица4[Заявка]=Счёт!$C$2,ROW([1]!Таблица4[Высота])-1),Счёт!$B444)),"")</f>
        <v/>
      </c>
      <c r="J444" t="str" cm="1">
        <f t="array" ref="J444">IFERROR(INDEX([1]!Таблица4[[Сумма ]],SMALL(IF([1]!Таблица4[Заявка]=Счёт!$C$2,ROW([1]!Таблица4[Высота])-1),Счёт!$B444)),"")</f>
        <v/>
      </c>
    </row>
    <row r="445" spans="1:10" x14ac:dyDescent="0.25">
      <c r="A445" s="10">
        <v>438</v>
      </c>
      <c r="B445" s="11" t="str">
        <f t="shared" si="6"/>
        <v/>
      </c>
      <c r="C445" t="str" cm="1">
        <f t="array" ref="C445">IFERROR("Стеклопакет -  "&amp; INDEX([1]!Таблица4[Формула],SMALL(IF([1]!Таблица4[Заявка]=Счёт!$C$2,ROW([1]!Таблица4[Ширина])-1),Счёт!$B445)),"")</f>
        <v/>
      </c>
      <c r="E445" t="str" cm="1">
        <f t="array" ref="E445">IFERROR(INDEX([1]!Таблица4[Ширина],SMALL(IF([1]!Таблица4[Заявка]=Счёт!$C$2,ROW([1]!Таблица4[Ширина])-1),Счёт!$B445)),"")</f>
        <v/>
      </c>
      <c r="F445" t="str">
        <f t="array" ref="F445">IFERROR(INDEX([1]!Таблица4[Высота],SMALL(IF([1]!Таблица4[Заявка]=Счёт!$C$2,ROW([1]!Таблица4[Высота])-1),Счёт!$B445)),"")</f>
        <v/>
      </c>
      <c r="G445" t="str" cm="1">
        <f t="array" ref="G445">IFERROR(INDEX([1]!Таблица4[Кол.во.],SMALL(IF([1]!Таблица4[Заявка]=Счёт!$C$2,ROW([1]!Таблица4[Высота])-1),Счёт!$B445)),"")</f>
        <v/>
      </c>
      <c r="H445" t="str" cm="1">
        <f t="array" ref="H445">IFERROR((INDEX([1]!Таблица4[Площадь],SMALL(IF([1]!Таблица4[Заявка]=Счёт!$C$2,ROW([1]!Таблица4[Высота])-1),Счёт!$B445))*G445),"")</f>
        <v/>
      </c>
      <c r="I445" t="str" cm="1">
        <f t="array" ref="I445">IFERROR(INDEX([1]!Таблица4[Цена],SMALL(IF([1]!Таблица4[Заявка]=Счёт!$C$2,ROW([1]!Таблица4[Высота])-1),Счёт!$B445)),"")</f>
        <v/>
      </c>
      <c r="J445" t="str" cm="1">
        <f t="array" ref="J445">IFERROR(INDEX([1]!Таблица4[[Сумма ]],SMALL(IF([1]!Таблица4[Заявка]=Счёт!$C$2,ROW([1]!Таблица4[Высота])-1),Счёт!$B445)),"")</f>
        <v/>
      </c>
    </row>
    <row r="446" spans="1:10" x14ac:dyDescent="0.25">
      <c r="A446" s="10">
        <v>439</v>
      </c>
      <c r="B446" s="11" t="str">
        <f t="shared" si="6"/>
        <v/>
      </c>
      <c r="C446" t="str" cm="1">
        <f t="array" ref="C446">IFERROR("Стеклопакет -  "&amp; INDEX([1]!Таблица4[Формула],SMALL(IF([1]!Таблица4[Заявка]=Счёт!$C$2,ROW([1]!Таблица4[Ширина])-1),Счёт!$B446)),"")</f>
        <v/>
      </c>
      <c r="E446" t="str" cm="1">
        <f t="array" ref="E446">IFERROR(INDEX([1]!Таблица4[Ширина],SMALL(IF([1]!Таблица4[Заявка]=Счёт!$C$2,ROW([1]!Таблица4[Ширина])-1),Счёт!$B446)),"")</f>
        <v/>
      </c>
      <c r="F446" t="str">
        <f t="array" ref="F446">IFERROR(INDEX([1]!Таблица4[Высота],SMALL(IF([1]!Таблица4[Заявка]=Счёт!$C$2,ROW([1]!Таблица4[Высота])-1),Счёт!$B446)),"")</f>
        <v/>
      </c>
      <c r="G446" t="str" cm="1">
        <f t="array" ref="G446">IFERROR(INDEX([1]!Таблица4[Кол.во.],SMALL(IF([1]!Таблица4[Заявка]=Счёт!$C$2,ROW([1]!Таблица4[Высота])-1),Счёт!$B446)),"")</f>
        <v/>
      </c>
      <c r="H446" t="str" cm="1">
        <f t="array" ref="H446">IFERROR((INDEX([1]!Таблица4[Площадь],SMALL(IF([1]!Таблица4[Заявка]=Счёт!$C$2,ROW([1]!Таблица4[Высота])-1),Счёт!$B446))*G446),"")</f>
        <v/>
      </c>
      <c r="I446" t="str" cm="1">
        <f t="array" ref="I446">IFERROR(INDEX([1]!Таблица4[Цена],SMALL(IF([1]!Таблица4[Заявка]=Счёт!$C$2,ROW([1]!Таблица4[Высота])-1),Счёт!$B446)),"")</f>
        <v/>
      </c>
      <c r="J446" t="str" cm="1">
        <f t="array" ref="J446">IFERROR(INDEX([1]!Таблица4[[Сумма ]],SMALL(IF([1]!Таблица4[Заявка]=Счёт!$C$2,ROW([1]!Таблица4[Высота])-1),Счёт!$B446)),"")</f>
        <v/>
      </c>
    </row>
    <row r="447" spans="1:10" x14ac:dyDescent="0.25">
      <c r="A447" s="10">
        <v>440</v>
      </c>
      <c r="B447" s="11" t="str">
        <f t="shared" si="6"/>
        <v/>
      </c>
      <c r="C447" t="str" cm="1">
        <f t="array" ref="C447">IFERROR("Стеклопакет -  "&amp; INDEX([1]!Таблица4[Формула],SMALL(IF([1]!Таблица4[Заявка]=Счёт!$C$2,ROW([1]!Таблица4[Ширина])-1),Счёт!$B447)),"")</f>
        <v/>
      </c>
      <c r="E447" t="str" cm="1">
        <f t="array" ref="E447">IFERROR(INDEX([1]!Таблица4[Ширина],SMALL(IF([1]!Таблица4[Заявка]=Счёт!$C$2,ROW([1]!Таблица4[Ширина])-1),Счёт!$B447)),"")</f>
        <v/>
      </c>
      <c r="F447" t="str">
        <f t="array" ref="F447">IFERROR(INDEX([1]!Таблица4[Высота],SMALL(IF([1]!Таблица4[Заявка]=Счёт!$C$2,ROW([1]!Таблица4[Высота])-1),Счёт!$B447)),"")</f>
        <v/>
      </c>
      <c r="G447" t="str" cm="1">
        <f t="array" ref="G447">IFERROR(INDEX([1]!Таблица4[Кол.во.],SMALL(IF([1]!Таблица4[Заявка]=Счёт!$C$2,ROW([1]!Таблица4[Высота])-1),Счёт!$B447)),"")</f>
        <v/>
      </c>
      <c r="H447" t="str" cm="1">
        <f t="array" ref="H447">IFERROR((INDEX([1]!Таблица4[Площадь],SMALL(IF([1]!Таблица4[Заявка]=Счёт!$C$2,ROW([1]!Таблица4[Высота])-1),Счёт!$B447))*G447),"")</f>
        <v/>
      </c>
      <c r="I447" t="str" cm="1">
        <f t="array" ref="I447">IFERROR(INDEX([1]!Таблица4[Цена],SMALL(IF([1]!Таблица4[Заявка]=Счёт!$C$2,ROW([1]!Таблица4[Высота])-1),Счёт!$B447)),"")</f>
        <v/>
      </c>
      <c r="J447" t="str" cm="1">
        <f t="array" ref="J447">IFERROR(INDEX([1]!Таблица4[[Сумма ]],SMALL(IF([1]!Таблица4[Заявка]=Счёт!$C$2,ROW([1]!Таблица4[Высота])-1),Счёт!$B447)),"")</f>
        <v/>
      </c>
    </row>
    <row r="448" spans="1:10" x14ac:dyDescent="0.25">
      <c r="A448" s="10">
        <v>441</v>
      </c>
      <c r="B448" s="11" t="str">
        <f t="shared" si="6"/>
        <v/>
      </c>
      <c r="C448" t="str" cm="1">
        <f t="array" ref="C448">IFERROR("Стеклопакет -  "&amp; INDEX([1]!Таблица4[Формула],SMALL(IF([1]!Таблица4[Заявка]=Счёт!$C$2,ROW([1]!Таблица4[Ширина])-1),Счёт!$B448)),"")</f>
        <v/>
      </c>
      <c r="E448" t="str" cm="1">
        <f t="array" ref="E448">IFERROR(INDEX([1]!Таблица4[Ширина],SMALL(IF([1]!Таблица4[Заявка]=Счёт!$C$2,ROW([1]!Таблица4[Ширина])-1),Счёт!$B448)),"")</f>
        <v/>
      </c>
      <c r="F448" t="str">
        <f t="array" ref="F448">IFERROR(INDEX([1]!Таблица4[Высота],SMALL(IF([1]!Таблица4[Заявка]=Счёт!$C$2,ROW([1]!Таблица4[Высота])-1),Счёт!$B448)),"")</f>
        <v/>
      </c>
      <c r="G448" t="str" cm="1">
        <f t="array" ref="G448">IFERROR(INDEX([1]!Таблица4[Кол.во.],SMALL(IF([1]!Таблица4[Заявка]=Счёт!$C$2,ROW([1]!Таблица4[Высота])-1),Счёт!$B448)),"")</f>
        <v/>
      </c>
      <c r="H448" t="str" cm="1">
        <f t="array" ref="H448">IFERROR((INDEX([1]!Таблица4[Площадь],SMALL(IF([1]!Таблица4[Заявка]=Счёт!$C$2,ROW([1]!Таблица4[Высота])-1),Счёт!$B448))*G448),"")</f>
        <v/>
      </c>
      <c r="I448" t="str" cm="1">
        <f t="array" ref="I448">IFERROR(INDEX([1]!Таблица4[Цена],SMALL(IF([1]!Таблица4[Заявка]=Счёт!$C$2,ROW([1]!Таблица4[Высота])-1),Счёт!$B448)),"")</f>
        <v/>
      </c>
      <c r="J448" t="str" cm="1">
        <f t="array" ref="J448">IFERROR(INDEX([1]!Таблица4[[Сумма ]],SMALL(IF([1]!Таблица4[Заявка]=Счёт!$C$2,ROW([1]!Таблица4[Высота])-1),Счёт!$B448)),"")</f>
        <v/>
      </c>
    </row>
    <row r="449" spans="1:10" x14ac:dyDescent="0.25">
      <c r="A449" s="10">
        <v>442</v>
      </c>
      <c r="B449" s="11" t="str">
        <f t="shared" si="6"/>
        <v/>
      </c>
      <c r="C449" t="str" cm="1">
        <f t="array" ref="C449">IFERROR("Стеклопакет -  "&amp; INDEX([1]!Таблица4[Формула],SMALL(IF([1]!Таблица4[Заявка]=Счёт!$C$2,ROW([1]!Таблица4[Ширина])-1),Счёт!$B449)),"")</f>
        <v/>
      </c>
      <c r="E449" t="str" cm="1">
        <f t="array" ref="E449">IFERROR(INDEX([1]!Таблица4[Ширина],SMALL(IF([1]!Таблица4[Заявка]=Счёт!$C$2,ROW([1]!Таблица4[Ширина])-1),Счёт!$B449)),"")</f>
        <v/>
      </c>
      <c r="F449" t="str">
        <f t="array" ref="F449">IFERROR(INDEX([1]!Таблица4[Высота],SMALL(IF([1]!Таблица4[Заявка]=Счёт!$C$2,ROW([1]!Таблица4[Высота])-1),Счёт!$B449)),"")</f>
        <v/>
      </c>
      <c r="G449" t="str" cm="1">
        <f t="array" ref="G449">IFERROR(INDEX([1]!Таблица4[Кол.во.],SMALL(IF([1]!Таблица4[Заявка]=Счёт!$C$2,ROW([1]!Таблица4[Высота])-1),Счёт!$B449)),"")</f>
        <v/>
      </c>
      <c r="H449" t="str" cm="1">
        <f t="array" ref="H449">IFERROR((INDEX([1]!Таблица4[Площадь],SMALL(IF([1]!Таблица4[Заявка]=Счёт!$C$2,ROW([1]!Таблица4[Высота])-1),Счёт!$B449))*G449),"")</f>
        <v/>
      </c>
      <c r="I449" t="str" cm="1">
        <f t="array" ref="I449">IFERROR(INDEX([1]!Таблица4[Цена],SMALL(IF([1]!Таблица4[Заявка]=Счёт!$C$2,ROW([1]!Таблица4[Высота])-1),Счёт!$B449)),"")</f>
        <v/>
      </c>
      <c r="J449" t="str" cm="1">
        <f t="array" ref="J449">IFERROR(INDEX([1]!Таблица4[[Сумма ]],SMALL(IF([1]!Таблица4[Заявка]=Счёт!$C$2,ROW([1]!Таблица4[Высота])-1),Счёт!$B449)),"")</f>
        <v/>
      </c>
    </row>
    <row r="450" spans="1:10" x14ac:dyDescent="0.25">
      <c r="A450" s="10">
        <v>443</v>
      </c>
      <c r="B450" s="11" t="str">
        <f t="shared" si="6"/>
        <v/>
      </c>
      <c r="C450" t="str" cm="1">
        <f t="array" ref="C450">IFERROR("Стеклопакет -  "&amp; INDEX([1]!Таблица4[Формула],SMALL(IF([1]!Таблица4[Заявка]=Счёт!$C$2,ROW([1]!Таблица4[Ширина])-1),Счёт!$B450)),"")</f>
        <v/>
      </c>
      <c r="E450" t="str" cm="1">
        <f t="array" ref="E450">IFERROR(INDEX([1]!Таблица4[Ширина],SMALL(IF([1]!Таблица4[Заявка]=Счёт!$C$2,ROW([1]!Таблица4[Ширина])-1),Счёт!$B450)),"")</f>
        <v/>
      </c>
      <c r="F450" t="str">
        <f t="array" ref="F450">IFERROR(INDEX([1]!Таблица4[Высота],SMALL(IF([1]!Таблица4[Заявка]=Счёт!$C$2,ROW([1]!Таблица4[Высота])-1),Счёт!$B450)),"")</f>
        <v/>
      </c>
      <c r="G450" t="str" cm="1">
        <f t="array" ref="G450">IFERROR(INDEX([1]!Таблица4[Кол.во.],SMALL(IF([1]!Таблица4[Заявка]=Счёт!$C$2,ROW([1]!Таблица4[Высота])-1),Счёт!$B450)),"")</f>
        <v/>
      </c>
      <c r="H450" t="str" cm="1">
        <f t="array" ref="H450">IFERROR((INDEX([1]!Таблица4[Площадь],SMALL(IF([1]!Таблица4[Заявка]=Счёт!$C$2,ROW([1]!Таблица4[Высота])-1),Счёт!$B450))*G450),"")</f>
        <v/>
      </c>
      <c r="I450" t="str" cm="1">
        <f t="array" ref="I450">IFERROR(INDEX([1]!Таблица4[Цена],SMALL(IF([1]!Таблица4[Заявка]=Счёт!$C$2,ROW([1]!Таблица4[Высота])-1),Счёт!$B450)),"")</f>
        <v/>
      </c>
      <c r="J450" t="str" cm="1">
        <f t="array" ref="J450">IFERROR(INDEX([1]!Таблица4[[Сумма ]],SMALL(IF([1]!Таблица4[Заявка]=Счёт!$C$2,ROW([1]!Таблица4[Высота])-1),Счёт!$B450)),"")</f>
        <v/>
      </c>
    </row>
    <row r="451" spans="1:10" x14ac:dyDescent="0.25">
      <c r="A451" s="10">
        <v>444</v>
      </c>
      <c r="B451" s="11" t="str">
        <f t="shared" si="6"/>
        <v/>
      </c>
      <c r="C451" t="str" cm="1">
        <f t="array" ref="C451">IFERROR("Стеклопакет -  "&amp; INDEX([1]!Таблица4[Формула],SMALL(IF([1]!Таблица4[Заявка]=Счёт!$C$2,ROW([1]!Таблица4[Ширина])-1),Счёт!$B451)),"")</f>
        <v/>
      </c>
      <c r="E451" t="str" cm="1">
        <f t="array" ref="E451">IFERROR(INDEX([1]!Таблица4[Ширина],SMALL(IF([1]!Таблица4[Заявка]=Счёт!$C$2,ROW([1]!Таблица4[Ширина])-1),Счёт!$B451)),"")</f>
        <v/>
      </c>
      <c r="F451" t="str">
        <f t="array" ref="F451">IFERROR(INDEX([1]!Таблица4[Высота],SMALL(IF([1]!Таблица4[Заявка]=Счёт!$C$2,ROW([1]!Таблица4[Высота])-1),Счёт!$B451)),"")</f>
        <v/>
      </c>
      <c r="G451" t="str" cm="1">
        <f t="array" ref="G451">IFERROR(INDEX([1]!Таблица4[Кол.во.],SMALL(IF([1]!Таблица4[Заявка]=Счёт!$C$2,ROW([1]!Таблица4[Высота])-1),Счёт!$B451)),"")</f>
        <v/>
      </c>
      <c r="H451" t="str" cm="1">
        <f t="array" ref="H451">IFERROR((INDEX([1]!Таблица4[Площадь],SMALL(IF([1]!Таблица4[Заявка]=Счёт!$C$2,ROW([1]!Таблица4[Высота])-1),Счёт!$B451))*G451),"")</f>
        <v/>
      </c>
      <c r="I451" t="str" cm="1">
        <f t="array" ref="I451">IFERROR(INDEX([1]!Таблица4[Цена],SMALL(IF([1]!Таблица4[Заявка]=Счёт!$C$2,ROW([1]!Таблица4[Высота])-1),Счёт!$B451)),"")</f>
        <v/>
      </c>
      <c r="J451" t="str" cm="1">
        <f t="array" ref="J451">IFERROR(INDEX([1]!Таблица4[[Сумма ]],SMALL(IF([1]!Таблица4[Заявка]=Счёт!$C$2,ROW([1]!Таблица4[Высота])-1),Счёт!$B451)),"")</f>
        <v/>
      </c>
    </row>
    <row r="452" spans="1:10" x14ac:dyDescent="0.25">
      <c r="A452" s="10">
        <v>445</v>
      </c>
      <c r="B452" s="11" t="str">
        <f t="shared" si="6"/>
        <v/>
      </c>
      <c r="C452" t="str" cm="1">
        <f t="array" ref="C452">IFERROR("Стеклопакет -  "&amp; INDEX([1]!Таблица4[Формула],SMALL(IF([1]!Таблица4[Заявка]=Счёт!$C$2,ROW([1]!Таблица4[Ширина])-1),Счёт!$B452)),"")</f>
        <v/>
      </c>
      <c r="E452" t="str" cm="1">
        <f t="array" ref="E452">IFERROR(INDEX([1]!Таблица4[Ширина],SMALL(IF([1]!Таблица4[Заявка]=Счёт!$C$2,ROW([1]!Таблица4[Ширина])-1),Счёт!$B452)),"")</f>
        <v/>
      </c>
      <c r="F452" t="str">
        <f t="array" ref="F452">IFERROR(INDEX([1]!Таблица4[Высота],SMALL(IF([1]!Таблица4[Заявка]=Счёт!$C$2,ROW([1]!Таблица4[Высота])-1),Счёт!$B452)),"")</f>
        <v/>
      </c>
      <c r="G452" t="str" cm="1">
        <f t="array" ref="G452">IFERROR(INDEX([1]!Таблица4[Кол.во.],SMALL(IF([1]!Таблица4[Заявка]=Счёт!$C$2,ROW([1]!Таблица4[Высота])-1),Счёт!$B452)),"")</f>
        <v/>
      </c>
      <c r="H452" t="str" cm="1">
        <f t="array" ref="H452">IFERROR((INDEX([1]!Таблица4[Площадь],SMALL(IF([1]!Таблица4[Заявка]=Счёт!$C$2,ROW([1]!Таблица4[Высота])-1),Счёт!$B452))*G452),"")</f>
        <v/>
      </c>
      <c r="I452" t="str" cm="1">
        <f t="array" ref="I452">IFERROR(INDEX([1]!Таблица4[Цена],SMALL(IF([1]!Таблица4[Заявка]=Счёт!$C$2,ROW([1]!Таблица4[Высота])-1),Счёт!$B452)),"")</f>
        <v/>
      </c>
      <c r="J452" t="str" cm="1">
        <f t="array" ref="J452">IFERROR(INDEX([1]!Таблица4[[Сумма ]],SMALL(IF([1]!Таблица4[Заявка]=Счёт!$C$2,ROW([1]!Таблица4[Высота])-1),Счёт!$B452)),"")</f>
        <v/>
      </c>
    </row>
    <row r="453" spans="1:10" x14ac:dyDescent="0.25">
      <c r="A453" s="10">
        <v>446</v>
      </c>
      <c r="B453" s="11" t="str">
        <f t="shared" si="6"/>
        <v/>
      </c>
      <c r="C453" t="str" cm="1">
        <f t="array" ref="C453">IFERROR("Стеклопакет -  "&amp; INDEX([1]!Таблица4[Формула],SMALL(IF([1]!Таблица4[Заявка]=Счёт!$C$2,ROW([1]!Таблица4[Ширина])-1),Счёт!$B453)),"")</f>
        <v/>
      </c>
      <c r="E453" t="str" cm="1">
        <f t="array" ref="E453">IFERROR(INDEX([1]!Таблица4[Ширина],SMALL(IF([1]!Таблица4[Заявка]=Счёт!$C$2,ROW([1]!Таблица4[Ширина])-1),Счёт!$B453)),"")</f>
        <v/>
      </c>
      <c r="F453" t="str">
        <f t="array" ref="F453">IFERROR(INDEX([1]!Таблица4[Высота],SMALL(IF([1]!Таблица4[Заявка]=Счёт!$C$2,ROW([1]!Таблица4[Высота])-1),Счёт!$B453)),"")</f>
        <v/>
      </c>
      <c r="G453" t="str" cm="1">
        <f t="array" ref="G453">IFERROR(INDEX([1]!Таблица4[Кол.во.],SMALL(IF([1]!Таблица4[Заявка]=Счёт!$C$2,ROW([1]!Таблица4[Высота])-1),Счёт!$B453)),"")</f>
        <v/>
      </c>
      <c r="H453" t="str" cm="1">
        <f t="array" ref="H453">IFERROR((INDEX([1]!Таблица4[Площадь],SMALL(IF([1]!Таблица4[Заявка]=Счёт!$C$2,ROW([1]!Таблица4[Высота])-1),Счёт!$B453))*G453),"")</f>
        <v/>
      </c>
      <c r="I453" t="str" cm="1">
        <f t="array" ref="I453">IFERROR(INDEX([1]!Таблица4[Цена],SMALL(IF([1]!Таблица4[Заявка]=Счёт!$C$2,ROW([1]!Таблица4[Высота])-1),Счёт!$B453)),"")</f>
        <v/>
      </c>
      <c r="J453" t="str" cm="1">
        <f t="array" ref="J453">IFERROR(INDEX([1]!Таблица4[[Сумма ]],SMALL(IF([1]!Таблица4[Заявка]=Счёт!$C$2,ROW([1]!Таблица4[Высота])-1),Счёт!$B453)),"")</f>
        <v/>
      </c>
    </row>
    <row r="454" spans="1:10" x14ac:dyDescent="0.25">
      <c r="A454" s="10">
        <v>447</v>
      </c>
      <c r="B454" s="11" t="str">
        <f t="shared" si="6"/>
        <v/>
      </c>
      <c r="C454" t="str" cm="1">
        <f t="array" ref="C454">IFERROR("Стеклопакет -  "&amp; INDEX([1]!Таблица4[Формула],SMALL(IF([1]!Таблица4[Заявка]=Счёт!$C$2,ROW([1]!Таблица4[Ширина])-1),Счёт!$B454)),"")</f>
        <v/>
      </c>
      <c r="E454" t="str" cm="1">
        <f t="array" ref="E454">IFERROR(INDEX([1]!Таблица4[Ширина],SMALL(IF([1]!Таблица4[Заявка]=Счёт!$C$2,ROW([1]!Таблица4[Ширина])-1),Счёт!$B454)),"")</f>
        <v/>
      </c>
      <c r="F454" t="str">
        <f t="array" ref="F454">IFERROR(INDEX([1]!Таблица4[Высота],SMALL(IF([1]!Таблица4[Заявка]=Счёт!$C$2,ROW([1]!Таблица4[Высота])-1),Счёт!$B454)),"")</f>
        <v/>
      </c>
      <c r="G454" t="str" cm="1">
        <f t="array" ref="G454">IFERROR(INDEX([1]!Таблица4[Кол.во.],SMALL(IF([1]!Таблица4[Заявка]=Счёт!$C$2,ROW([1]!Таблица4[Высота])-1),Счёт!$B454)),"")</f>
        <v/>
      </c>
      <c r="H454" t="str" cm="1">
        <f t="array" ref="H454">IFERROR((INDEX([1]!Таблица4[Площадь],SMALL(IF([1]!Таблица4[Заявка]=Счёт!$C$2,ROW([1]!Таблица4[Высота])-1),Счёт!$B454))*G454),"")</f>
        <v/>
      </c>
      <c r="I454" t="str" cm="1">
        <f t="array" ref="I454">IFERROR(INDEX([1]!Таблица4[Цена],SMALL(IF([1]!Таблица4[Заявка]=Счёт!$C$2,ROW([1]!Таблица4[Высота])-1),Счёт!$B454)),"")</f>
        <v/>
      </c>
      <c r="J454" t="str" cm="1">
        <f t="array" ref="J454">IFERROR(INDEX([1]!Таблица4[[Сумма ]],SMALL(IF([1]!Таблица4[Заявка]=Счёт!$C$2,ROW([1]!Таблица4[Высота])-1),Счёт!$B454)),"")</f>
        <v/>
      </c>
    </row>
    <row r="455" spans="1:10" x14ac:dyDescent="0.25">
      <c r="A455" s="10">
        <v>448</v>
      </c>
      <c r="B455" s="11" t="str">
        <f t="shared" si="6"/>
        <v/>
      </c>
      <c r="C455" t="str" cm="1">
        <f t="array" ref="C455">IFERROR("Стеклопакет -  "&amp; INDEX([1]!Таблица4[Формула],SMALL(IF([1]!Таблица4[Заявка]=Счёт!$C$2,ROW([1]!Таблица4[Ширина])-1),Счёт!$B455)),"")</f>
        <v/>
      </c>
      <c r="E455" t="str" cm="1">
        <f t="array" ref="E455">IFERROR(INDEX([1]!Таблица4[Ширина],SMALL(IF([1]!Таблица4[Заявка]=Счёт!$C$2,ROW([1]!Таблица4[Ширина])-1),Счёт!$B455)),"")</f>
        <v/>
      </c>
      <c r="F455" t="str">
        <f t="array" ref="F455">IFERROR(INDEX([1]!Таблица4[Высота],SMALL(IF([1]!Таблица4[Заявка]=Счёт!$C$2,ROW([1]!Таблица4[Высота])-1),Счёт!$B455)),"")</f>
        <v/>
      </c>
      <c r="G455" t="str" cm="1">
        <f t="array" ref="G455">IFERROR(INDEX([1]!Таблица4[Кол.во.],SMALL(IF([1]!Таблица4[Заявка]=Счёт!$C$2,ROW([1]!Таблица4[Высота])-1),Счёт!$B455)),"")</f>
        <v/>
      </c>
      <c r="H455" t="str" cm="1">
        <f t="array" ref="H455">IFERROR((INDEX([1]!Таблица4[Площадь],SMALL(IF([1]!Таблица4[Заявка]=Счёт!$C$2,ROW([1]!Таблица4[Высота])-1),Счёт!$B455))*G455),"")</f>
        <v/>
      </c>
      <c r="I455" t="str" cm="1">
        <f t="array" ref="I455">IFERROR(INDEX([1]!Таблица4[Цена],SMALL(IF([1]!Таблица4[Заявка]=Счёт!$C$2,ROW([1]!Таблица4[Высота])-1),Счёт!$B455)),"")</f>
        <v/>
      </c>
      <c r="J455" t="str" cm="1">
        <f t="array" ref="J455">IFERROR(INDEX([1]!Таблица4[[Сумма ]],SMALL(IF([1]!Таблица4[Заявка]=Счёт!$C$2,ROW([1]!Таблица4[Высота])-1),Счёт!$B455)),"")</f>
        <v/>
      </c>
    </row>
    <row r="456" spans="1:10" x14ac:dyDescent="0.25">
      <c r="A456" s="10">
        <v>449</v>
      </c>
      <c r="B456" s="11" t="str">
        <f t="shared" si="6"/>
        <v/>
      </c>
      <c r="C456" t="str" cm="1">
        <f t="array" ref="C456">IFERROR("Стеклопакет -  "&amp; INDEX([1]!Таблица4[Формула],SMALL(IF([1]!Таблица4[Заявка]=Счёт!$C$2,ROW([1]!Таблица4[Ширина])-1),Счёт!$B456)),"")</f>
        <v/>
      </c>
      <c r="E456" t="str" cm="1">
        <f t="array" ref="E456">IFERROR(INDEX([1]!Таблица4[Ширина],SMALL(IF([1]!Таблица4[Заявка]=Счёт!$C$2,ROW([1]!Таблица4[Ширина])-1),Счёт!$B456)),"")</f>
        <v/>
      </c>
      <c r="F456" t="str">
        <f t="array" ref="F456">IFERROR(INDEX([1]!Таблица4[Высота],SMALL(IF([1]!Таблица4[Заявка]=Счёт!$C$2,ROW([1]!Таблица4[Высота])-1),Счёт!$B456)),"")</f>
        <v/>
      </c>
      <c r="G456" t="str" cm="1">
        <f t="array" ref="G456">IFERROR(INDEX([1]!Таблица4[Кол.во.],SMALL(IF([1]!Таблица4[Заявка]=Счёт!$C$2,ROW([1]!Таблица4[Высота])-1),Счёт!$B456)),"")</f>
        <v/>
      </c>
      <c r="H456" t="str" cm="1">
        <f t="array" ref="H456">IFERROR((INDEX([1]!Таблица4[Площадь],SMALL(IF([1]!Таблица4[Заявка]=Счёт!$C$2,ROW([1]!Таблица4[Высота])-1),Счёт!$B456))*G456),"")</f>
        <v/>
      </c>
      <c r="I456" t="str" cm="1">
        <f t="array" ref="I456">IFERROR(INDEX([1]!Таблица4[Цена],SMALL(IF([1]!Таблица4[Заявка]=Счёт!$C$2,ROW([1]!Таблица4[Высота])-1),Счёт!$B456)),"")</f>
        <v/>
      </c>
      <c r="J456" t="str" cm="1">
        <f t="array" ref="J456">IFERROR(INDEX([1]!Таблица4[[Сумма ]],SMALL(IF([1]!Таблица4[Заявка]=Счёт!$C$2,ROW([1]!Таблица4[Высота])-1),Счёт!$B456)),"")</f>
        <v/>
      </c>
    </row>
    <row r="457" spans="1:10" x14ac:dyDescent="0.25">
      <c r="A457" s="10">
        <v>450</v>
      </c>
      <c r="B457" s="11" t="str">
        <f t="shared" ref="B457:B501" si="7">IF($C$4&gt;A456,A457,"")</f>
        <v/>
      </c>
      <c r="C457" t="str" cm="1">
        <f t="array" ref="C457">IFERROR("Стеклопакет -  "&amp; INDEX([1]!Таблица4[Формула],SMALL(IF([1]!Таблица4[Заявка]=Счёт!$C$2,ROW([1]!Таблица4[Ширина])-1),Счёт!$B457)),"")</f>
        <v/>
      </c>
      <c r="E457" t="str" cm="1">
        <f t="array" ref="E457">IFERROR(INDEX([1]!Таблица4[Ширина],SMALL(IF([1]!Таблица4[Заявка]=Счёт!$C$2,ROW([1]!Таблица4[Ширина])-1),Счёт!$B457)),"")</f>
        <v/>
      </c>
      <c r="F457" t="str">
        <f t="array" ref="F457">IFERROR(INDEX([1]!Таблица4[Высота],SMALL(IF([1]!Таблица4[Заявка]=Счёт!$C$2,ROW([1]!Таблица4[Высота])-1),Счёт!$B457)),"")</f>
        <v/>
      </c>
      <c r="G457" t="str" cm="1">
        <f t="array" ref="G457">IFERROR(INDEX([1]!Таблица4[Кол.во.],SMALL(IF([1]!Таблица4[Заявка]=Счёт!$C$2,ROW([1]!Таблица4[Высота])-1),Счёт!$B457)),"")</f>
        <v/>
      </c>
      <c r="H457" t="str" cm="1">
        <f t="array" ref="H457">IFERROR((INDEX([1]!Таблица4[Площадь],SMALL(IF([1]!Таблица4[Заявка]=Счёт!$C$2,ROW([1]!Таблица4[Высота])-1),Счёт!$B457))*G457),"")</f>
        <v/>
      </c>
      <c r="I457" t="str" cm="1">
        <f t="array" ref="I457">IFERROR(INDEX([1]!Таблица4[Цена],SMALL(IF([1]!Таблица4[Заявка]=Счёт!$C$2,ROW([1]!Таблица4[Высота])-1),Счёт!$B457)),"")</f>
        <v/>
      </c>
      <c r="J457" t="str" cm="1">
        <f t="array" ref="J457">IFERROR(INDEX([1]!Таблица4[[Сумма ]],SMALL(IF([1]!Таблица4[Заявка]=Счёт!$C$2,ROW([1]!Таблица4[Высота])-1),Счёт!$B457)),"")</f>
        <v/>
      </c>
    </row>
    <row r="458" spans="1:10" x14ac:dyDescent="0.25">
      <c r="A458" s="10">
        <v>451</v>
      </c>
      <c r="B458" s="11" t="str">
        <f t="shared" si="7"/>
        <v/>
      </c>
      <c r="C458" t="str" cm="1">
        <f t="array" ref="C458">IFERROR("Стеклопакет -  "&amp; INDEX([1]!Таблица4[Формула],SMALL(IF([1]!Таблица4[Заявка]=Счёт!$C$2,ROW([1]!Таблица4[Ширина])-1),Счёт!$B458)),"")</f>
        <v/>
      </c>
      <c r="E458" t="str" cm="1">
        <f t="array" ref="E458">IFERROR(INDEX([1]!Таблица4[Ширина],SMALL(IF([1]!Таблица4[Заявка]=Счёт!$C$2,ROW([1]!Таблица4[Ширина])-1),Счёт!$B458)),"")</f>
        <v/>
      </c>
      <c r="F458" t="str">
        <f t="array" ref="F458">IFERROR(INDEX([1]!Таблица4[Высота],SMALL(IF([1]!Таблица4[Заявка]=Счёт!$C$2,ROW([1]!Таблица4[Высота])-1),Счёт!$B458)),"")</f>
        <v/>
      </c>
      <c r="G458" t="str" cm="1">
        <f t="array" ref="G458">IFERROR(INDEX([1]!Таблица4[Кол.во.],SMALL(IF([1]!Таблица4[Заявка]=Счёт!$C$2,ROW([1]!Таблица4[Высота])-1),Счёт!$B458)),"")</f>
        <v/>
      </c>
      <c r="H458" t="str" cm="1">
        <f t="array" ref="H458">IFERROR((INDEX([1]!Таблица4[Площадь],SMALL(IF([1]!Таблица4[Заявка]=Счёт!$C$2,ROW([1]!Таблица4[Высота])-1),Счёт!$B458))*G458),"")</f>
        <v/>
      </c>
      <c r="I458" t="str" cm="1">
        <f t="array" ref="I458">IFERROR(INDEX([1]!Таблица4[Цена],SMALL(IF([1]!Таблица4[Заявка]=Счёт!$C$2,ROW([1]!Таблица4[Высота])-1),Счёт!$B458)),"")</f>
        <v/>
      </c>
      <c r="J458" t="str" cm="1">
        <f t="array" ref="J458">IFERROR(INDEX([1]!Таблица4[[Сумма ]],SMALL(IF([1]!Таблица4[Заявка]=Счёт!$C$2,ROW([1]!Таблица4[Высота])-1),Счёт!$B458)),"")</f>
        <v/>
      </c>
    </row>
    <row r="459" spans="1:10" x14ac:dyDescent="0.25">
      <c r="A459" s="10">
        <v>452</v>
      </c>
      <c r="B459" s="11" t="str">
        <f t="shared" si="7"/>
        <v/>
      </c>
      <c r="C459" t="str" cm="1">
        <f t="array" ref="C459">IFERROR("Стеклопакет -  "&amp; INDEX([1]!Таблица4[Формула],SMALL(IF([1]!Таблица4[Заявка]=Счёт!$C$2,ROW([1]!Таблица4[Ширина])-1),Счёт!$B459)),"")</f>
        <v/>
      </c>
      <c r="E459" t="str" cm="1">
        <f t="array" ref="E459">IFERROR(INDEX([1]!Таблица4[Ширина],SMALL(IF([1]!Таблица4[Заявка]=Счёт!$C$2,ROW([1]!Таблица4[Ширина])-1),Счёт!$B459)),"")</f>
        <v/>
      </c>
      <c r="F459" t="str">
        <f t="array" ref="F459">IFERROR(INDEX([1]!Таблица4[Высота],SMALL(IF([1]!Таблица4[Заявка]=Счёт!$C$2,ROW([1]!Таблица4[Высота])-1),Счёт!$B459)),"")</f>
        <v/>
      </c>
      <c r="G459" t="str" cm="1">
        <f t="array" ref="G459">IFERROR(INDEX([1]!Таблица4[Кол.во.],SMALL(IF([1]!Таблица4[Заявка]=Счёт!$C$2,ROW([1]!Таблица4[Высота])-1),Счёт!$B459)),"")</f>
        <v/>
      </c>
      <c r="H459" t="str" cm="1">
        <f t="array" ref="H459">IFERROR((INDEX([1]!Таблица4[Площадь],SMALL(IF([1]!Таблица4[Заявка]=Счёт!$C$2,ROW([1]!Таблица4[Высота])-1),Счёт!$B459))*G459),"")</f>
        <v/>
      </c>
      <c r="I459" t="str" cm="1">
        <f t="array" ref="I459">IFERROR(INDEX([1]!Таблица4[Цена],SMALL(IF([1]!Таблица4[Заявка]=Счёт!$C$2,ROW([1]!Таблица4[Высота])-1),Счёт!$B459)),"")</f>
        <v/>
      </c>
      <c r="J459" t="str" cm="1">
        <f t="array" ref="J459">IFERROR(INDEX([1]!Таблица4[[Сумма ]],SMALL(IF([1]!Таблица4[Заявка]=Счёт!$C$2,ROW([1]!Таблица4[Высота])-1),Счёт!$B459)),"")</f>
        <v/>
      </c>
    </row>
    <row r="460" spans="1:10" x14ac:dyDescent="0.25">
      <c r="A460" s="10">
        <v>453</v>
      </c>
      <c r="B460" s="11" t="str">
        <f t="shared" si="7"/>
        <v/>
      </c>
      <c r="C460" t="str" cm="1">
        <f t="array" ref="C460">IFERROR("Стеклопакет -  "&amp; INDEX([1]!Таблица4[Формула],SMALL(IF([1]!Таблица4[Заявка]=Счёт!$C$2,ROW([1]!Таблица4[Ширина])-1),Счёт!$B460)),"")</f>
        <v/>
      </c>
      <c r="E460" t="str" cm="1">
        <f t="array" ref="E460">IFERROR(INDEX([1]!Таблица4[Ширина],SMALL(IF([1]!Таблица4[Заявка]=Счёт!$C$2,ROW([1]!Таблица4[Ширина])-1),Счёт!$B460)),"")</f>
        <v/>
      </c>
      <c r="F460" t="str">
        <f t="array" ref="F460">IFERROR(INDEX([1]!Таблица4[Высота],SMALL(IF([1]!Таблица4[Заявка]=Счёт!$C$2,ROW([1]!Таблица4[Высота])-1),Счёт!$B460)),"")</f>
        <v/>
      </c>
      <c r="G460" t="str" cm="1">
        <f t="array" ref="G460">IFERROR(INDEX([1]!Таблица4[Кол.во.],SMALL(IF([1]!Таблица4[Заявка]=Счёт!$C$2,ROW([1]!Таблица4[Высота])-1),Счёт!$B460)),"")</f>
        <v/>
      </c>
      <c r="H460" t="str" cm="1">
        <f t="array" ref="H460">IFERROR((INDEX([1]!Таблица4[Площадь],SMALL(IF([1]!Таблица4[Заявка]=Счёт!$C$2,ROW([1]!Таблица4[Высота])-1),Счёт!$B460))*G460),"")</f>
        <v/>
      </c>
      <c r="I460" t="str" cm="1">
        <f t="array" ref="I460">IFERROR(INDEX([1]!Таблица4[Цена],SMALL(IF([1]!Таблица4[Заявка]=Счёт!$C$2,ROW([1]!Таблица4[Высота])-1),Счёт!$B460)),"")</f>
        <v/>
      </c>
      <c r="J460" t="str" cm="1">
        <f t="array" ref="J460">IFERROR(INDEX([1]!Таблица4[[Сумма ]],SMALL(IF([1]!Таблица4[Заявка]=Счёт!$C$2,ROW([1]!Таблица4[Высота])-1),Счёт!$B460)),"")</f>
        <v/>
      </c>
    </row>
    <row r="461" spans="1:10" x14ac:dyDescent="0.25">
      <c r="A461" s="10">
        <v>454</v>
      </c>
      <c r="B461" s="11" t="str">
        <f t="shared" si="7"/>
        <v/>
      </c>
      <c r="C461" t="str" cm="1">
        <f t="array" ref="C461">IFERROR("Стеклопакет -  "&amp; INDEX([1]!Таблица4[Формула],SMALL(IF([1]!Таблица4[Заявка]=Счёт!$C$2,ROW([1]!Таблица4[Ширина])-1),Счёт!$B461)),"")</f>
        <v/>
      </c>
      <c r="E461" t="str" cm="1">
        <f t="array" ref="E461">IFERROR(INDEX([1]!Таблица4[Ширина],SMALL(IF([1]!Таблица4[Заявка]=Счёт!$C$2,ROW([1]!Таблица4[Ширина])-1),Счёт!$B461)),"")</f>
        <v/>
      </c>
      <c r="F461" t="str">
        <f t="array" ref="F461">IFERROR(INDEX([1]!Таблица4[Высота],SMALL(IF([1]!Таблица4[Заявка]=Счёт!$C$2,ROW([1]!Таблица4[Высота])-1),Счёт!$B461)),"")</f>
        <v/>
      </c>
      <c r="G461" t="str" cm="1">
        <f t="array" ref="G461">IFERROR(INDEX([1]!Таблица4[Кол.во.],SMALL(IF([1]!Таблица4[Заявка]=Счёт!$C$2,ROW([1]!Таблица4[Высота])-1),Счёт!$B461)),"")</f>
        <v/>
      </c>
      <c r="H461" t="str" cm="1">
        <f t="array" ref="H461">IFERROR((INDEX([1]!Таблица4[Площадь],SMALL(IF([1]!Таблица4[Заявка]=Счёт!$C$2,ROW([1]!Таблица4[Высота])-1),Счёт!$B461))*G461),"")</f>
        <v/>
      </c>
      <c r="I461" t="str" cm="1">
        <f t="array" ref="I461">IFERROR(INDEX([1]!Таблица4[Цена],SMALL(IF([1]!Таблица4[Заявка]=Счёт!$C$2,ROW([1]!Таблица4[Высота])-1),Счёт!$B461)),"")</f>
        <v/>
      </c>
      <c r="J461" t="str" cm="1">
        <f t="array" ref="J461">IFERROR(INDEX([1]!Таблица4[[Сумма ]],SMALL(IF([1]!Таблица4[Заявка]=Счёт!$C$2,ROW([1]!Таблица4[Высота])-1),Счёт!$B461)),"")</f>
        <v/>
      </c>
    </row>
    <row r="462" spans="1:10" x14ac:dyDescent="0.25">
      <c r="A462" s="10">
        <v>455</v>
      </c>
      <c r="B462" s="11" t="str">
        <f t="shared" si="7"/>
        <v/>
      </c>
      <c r="C462" t="str" cm="1">
        <f t="array" ref="C462">IFERROR("Стеклопакет -  "&amp; INDEX([1]!Таблица4[Формула],SMALL(IF([1]!Таблица4[Заявка]=Счёт!$C$2,ROW([1]!Таблица4[Ширина])-1),Счёт!$B462)),"")</f>
        <v/>
      </c>
      <c r="E462" t="str" cm="1">
        <f t="array" ref="E462">IFERROR(INDEX([1]!Таблица4[Ширина],SMALL(IF([1]!Таблица4[Заявка]=Счёт!$C$2,ROW([1]!Таблица4[Ширина])-1),Счёт!$B462)),"")</f>
        <v/>
      </c>
      <c r="F462" t="str">
        <f t="array" ref="F462">IFERROR(INDEX([1]!Таблица4[Высота],SMALL(IF([1]!Таблица4[Заявка]=Счёт!$C$2,ROW([1]!Таблица4[Высота])-1),Счёт!$B462)),"")</f>
        <v/>
      </c>
      <c r="G462" t="str" cm="1">
        <f t="array" ref="G462">IFERROR(INDEX([1]!Таблица4[Кол.во.],SMALL(IF([1]!Таблица4[Заявка]=Счёт!$C$2,ROW([1]!Таблица4[Высота])-1),Счёт!$B462)),"")</f>
        <v/>
      </c>
      <c r="H462" t="str" cm="1">
        <f t="array" ref="H462">IFERROR((INDEX([1]!Таблица4[Площадь],SMALL(IF([1]!Таблица4[Заявка]=Счёт!$C$2,ROW([1]!Таблица4[Высота])-1),Счёт!$B462))*G462),"")</f>
        <v/>
      </c>
      <c r="I462" t="str" cm="1">
        <f t="array" ref="I462">IFERROR(INDEX([1]!Таблица4[Цена],SMALL(IF([1]!Таблица4[Заявка]=Счёт!$C$2,ROW([1]!Таблица4[Высота])-1),Счёт!$B462)),"")</f>
        <v/>
      </c>
      <c r="J462" t="str" cm="1">
        <f t="array" ref="J462">IFERROR(INDEX([1]!Таблица4[[Сумма ]],SMALL(IF([1]!Таблица4[Заявка]=Счёт!$C$2,ROW([1]!Таблица4[Высота])-1),Счёт!$B462)),"")</f>
        <v/>
      </c>
    </row>
    <row r="463" spans="1:10" x14ac:dyDescent="0.25">
      <c r="A463" s="10">
        <v>456</v>
      </c>
      <c r="B463" s="11" t="str">
        <f t="shared" si="7"/>
        <v/>
      </c>
      <c r="C463" t="str" cm="1">
        <f t="array" ref="C463">IFERROR("Стеклопакет -  "&amp; INDEX([1]!Таблица4[Формула],SMALL(IF([1]!Таблица4[Заявка]=Счёт!$C$2,ROW([1]!Таблица4[Ширина])-1),Счёт!$B463)),"")</f>
        <v/>
      </c>
      <c r="E463" t="str" cm="1">
        <f t="array" ref="E463">IFERROR(INDEX([1]!Таблица4[Ширина],SMALL(IF([1]!Таблица4[Заявка]=Счёт!$C$2,ROW([1]!Таблица4[Ширина])-1),Счёт!$B463)),"")</f>
        <v/>
      </c>
      <c r="F463" t="str">
        <f t="array" ref="F463">IFERROR(INDEX([1]!Таблица4[Высота],SMALL(IF([1]!Таблица4[Заявка]=Счёт!$C$2,ROW([1]!Таблица4[Высота])-1),Счёт!$B463)),"")</f>
        <v/>
      </c>
      <c r="G463" t="str" cm="1">
        <f t="array" ref="G463">IFERROR(INDEX([1]!Таблица4[Кол.во.],SMALL(IF([1]!Таблица4[Заявка]=Счёт!$C$2,ROW([1]!Таблица4[Высота])-1),Счёт!$B463)),"")</f>
        <v/>
      </c>
      <c r="H463" t="str" cm="1">
        <f t="array" ref="H463">IFERROR((INDEX([1]!Таблица4[Площадь],SMALL(IF([1]!Таблица4[Заявка]=Счёт!$C$2,ROW([1]!Таблица4[Высота])-1),Счёт!$B463))*G463),"")</f>
        <v/>
      </c>
      <c r="I463" t="str" cm="1">
        <f t="array" ref="I463">IFERROR(INDEX([1]!Таблица4[Цена],SMALL(IF([1]!Таблица4[Заявка]=Счёт!$C$2,ROW([1]!Таблица4[Высота])-1),Счёт!$B463)),"")</f>
        <v/>
      </c>
      <c r="J463" t="str" cm="1">
        <f t="array" ref="J463">IFERROR(INDEX([1]!Таблица4[[Сумма ]],SMALL(IF([1]!Таблица4[Заявка]=Счёт!$C$2,ROW([1]!Таблица4[Высота])-1),Счёт!$B463)),"")</f>
        <v/>
      </c>
    </row>
    <row r="464" spans="1:10" x14ac:dyDescent="0.25">
      <c r="A464" s="10">
        <v>457</v>
      </c>
      <c r="B464" s="11" t="str">
        <f t="shared" si="7"/>
        <v/>
      </c>
      <c r="C464" t="str" cm="1">
        <f t="array" ref="C464">IFERROR("Стеклопакет -  "&amp; INDEX([1]!Таблица4[Формула],SMALL(IF([1]!Таблица4[Заявка]=Счёт!$C$2,ROW([1]!Таблица4[Ширина])-1),Счёт!$B464)),"")</f>
        <v/>
      </c>
      <c r="E464" t="str" cm="1">
        <f t="array" ref="E464">IFERROR(INDEX([1]!Таблица4[Ширина],SMALL(IF([1]!Таблица4[Заявка]=Счёт!$C$2,ROW([1]!Таблица4[Ширина])-1),Счёт!$B464)),"")</f>
        <v/>
      </c>
      <c r="F464" t="str">
        <f t="array" ref="F464">IFERROR(INDEX([1]!Таблица4[Высота],SMALL(IF([1]!Таблица4[Заявка]=Счёт!$C$2,ROW([1]!Таблица4[Высота])-1),Счёт!$B464)),"")</f>
        <v/>
      </c>
      <c r="G464" t="str" cm="1">
        <f t="array" ref="G464">IFERROR(INDEX([1]!Таблица4[Кол.во.],SMALL(IF([1]!Таблица4[Заявка]=Счёт!$C$2,ROW([1]!Таблица4[Высота])-1),Счёт!$B464)),"")</f>
        <v/>
      </c>
      <c r="H464" t="str" cm="1">
        <f t="array" ref="H464">IFERROR((INDEX([1]!Таблица4[Площадь],SMALL(IF([1]!Таблица4[Заявка]=Счёт!$C$2,ROW([1]!Таблица4[Высота])-1),Счёт!$B464))*G464),"")</f>
        <v/>
      </c>
      <c r="I464" t="str" cm="1">
        <f t="array" ref="I464">IFERROR(INDEX([1]!Таблица4[Цена],SMALL(IF([1]!Таблица4[Заявка]=Счёт!$C$2,ROW([1]!Таблица4[Высота])-1),Счёт!$B464)),"")</f>
        <v/>
      </c>
      <c r="J464" t="str" cm="1">
        <f t="array" ref="J464">IFERROR(INDEX([1]!Таблица4[[Сумма ]],SMALL(IF([1]!Таблица4[Заявка]=Счёт!$C$2,ROW([1]!Таблица4[Высота])-1),Счёт!$B464)),"")</f>
        <v/>
      </c>
    </row>
    <row r="465" spans="1:10" x14ac:dyDescent="0.25">
      <c r="A465" s="10">
        <v>458</v>
      </c>
      <c r="B465" s="11" t="str">
        <f t="shared" si="7"/>
        <v/>
      </c>
      <c r="C465" t="str" cm="1">
        <f t="array" ref="C465">IFERROR("Стеклопакет -  "&amp; INDEX([1]!Таблица4[Формула],SMALL(IF([1]!Таблица4[Заявка]=Счёт!$C$2,ROW([1]!Таблица4[Ширина])-1),Счёт!$B465)),"")</f>
        <v/>
      </c>
      <c r="E465" t="str" cm="1">
        <f t="array" ref="E465">IFERROR(INDEX([1]!Таблица4[Ширина],SMALL(IF([1]!Таблица4[Заявка]=Счёт!$C$2,ROW([1]!Таблица4[Ширина])-1),Счёт!$B465)),"")</f>
        <v/>
      </c>
      <c r="F465" t="str">
        <f t="array" ref="F465">IFERROR(INDEX([1]!Таблица4[Высота],SMALL(IF([1]!Таблица4[Заявка]=Счёт!$C$2,ROW([1]!Таблица4[Высота])-1),Счёт!$B465)),"")</f>
        <v/>
      </c>
      <c r="G465" t="str" cm="1">
        <f t="array" ref="G465">IFERROR(INDEX([1]!Таблица4[Кол.во.],SMALL(IF([1]!Таблица4[Заявка]=Счёт!$C$2,ROW([1]!Таблица4[Высота])-1),Счёт!$B465)),"")</f>
        <v/>
      </c>
      <c r="H465" t="str" cm="1">
        <f t="array" ref="H465">IFERROR((INDEX([1]!Таблица4[Площадь],SMALL(IF([1]!Таблица4[Заявка]=Счёт!$C$2,ROW([1]!Таблица4[Высота])-1),Счёт!$B465))*G465),"")</f>
        <v/>
      </c>
      <c r="I465" t="str" cm="1">
        <f t="array" ref="I465">IFERROR(INDEX([1]!Таблица4[Цена],SMALL(IF([1]!Таблица4[Заявка]=Счёт!$C$2,ROW([1]!Таблица4[Высота])-1),Счёт!$B465)),"")</f>
        <v/>
      </c>
      <c r="J465" t="str" cm="1">
        <f t="array" ref="J465">IFERROR(INDEX([1]!Таблица4[[Сумма ]],SMALL(IF([1]!Таблица4[Заявка]=Счёт!$C$2,ROW([1]!Таблица4[Высота])-1),Счёт!$B465)),"")</f>
        <v/>
      </c>
    </row>
    <row r="466" spans="1:10" x14ac:dyDescent="0.25">
      <c r="A466" s="10">
        <v>459</v>
      </c>
      <c r="B466" s="11" t="str">
        <f t="shared" si="7"/>
        <v/>
      </c>
      <c r="C466" t="str" cm="1">
        <f t="array" ref="C466">IFERROR("Стеклопакет -  "&amp; INDEX([1]!Таблица4[Формула],SMALL(IF([1]!Таблица4[Заявка]=Счёт!$C$2,ROW([1]!Таблица4[Ширина])-1),Счёт!$B466)),"")</f>
        <v/>
      </c>
      <c r="E466" t="str" cm="1">
        <f t="array" ref="E466">IFERROR(INDEX([1]!Таблица4[Ширина],SMALL(IF([1]!Таблица4[Заявка]=Счёт!$C$2,ROW([1]!Таблица4[Ширина])-1),Счёт!$B466)),"")</f>
        <v/>
      </c>
      <c r="F466" t="str">
        <f t="array" ref="F466">IFERROR(INDEX([1]!Таблица4[Высота],SMALL(IF([1]!Таблица4[Заявка]=Счёт!$C$2,ROW([1]!Таблица4[Высота])-1),Счёт!$B466)),"")</f>
        <v/>
      </c>
      <c r="G466" t="str" cm="1">
        <f t="array" ref="G466">IFERROR(INDEX([1]!Таблица4[Кол.во.],SMALL(IF([1]!Таблица4[Заявка]=Счёт!$C$2,ROW([1]!Таблица4[Высота])-1),Счёт!$B466)),"")</f>
        <v/>
      </c>
      <c r="H466" t="str" cm="1">
        <f t="array" ref="H466">IFERROR((INDEX([1]!Таблица4[Площадь],SMALL(IF([1]!Таблица4[Заявка]=Счёт!$C$2,ROW([1]!Таблица4[Высота])-1),Счёт!$B466))*G466),"")</f>
        <v/>
      </c>
      <c r="I466" t="str" cm="1">
        <f t="array" ref="I466">IFERROR(INDEX([1]!Таблица4[Цена],SMALL(IF([1]!Таблица4[Заявка]=Счёт!$C$2,ROW([1]!Таблица4[Высота])-1),Счёт!$B466)),"")</f>
        <v/>
      </c>
      <c r="J466" t="str" cm="1">
        <f t="array" ref="J466">IFERROR(INDEX([1]!Таблица4[[Сумма ]],SMALL(IF([1]!Таблица4[Заявка]=Счёт!$C$2,ROW([1]!Таблица4[Высота])-1),Счёт!$B466)),"")</f>
        <v/>
      </c>
    </row>
    <row r="467" spans="1:10" x14ac:dyDescent="0.25">
      <c r="A467" s="10">
        <v>460</v>
      </c>
      <c r="B467" s="11" t="str">
        <f t="shared" si="7"/>
        <v/>
      </c>
      <c r="C467" t="str" cm="1">
        <f t="array" ref="C467">IFERROR("Стеклопакет -  "&amp; INDEX([1]!Таблица4[Формула],SMALL(IF([1]!Таблица4[Заявка]=Счёт!$C$2,ROW([1]!Таблица4[Ширина])-1),Счёт!$B467)),"")</f>
        <v/>
      </c>
      <c r="E467" t="str" cm="1">
        <f t="array" ref="E467">IFERROR(INDEX([1]!Таблица4[Ширина],SMALL(IF([1]!Таблица4[Заявка]=Счёт!$C$2,ROW([1]!Таблица4[Ширина])-1),Счёт!$B467)),"")</f>
        <v/>
      </c>
      <c r="F467" t="str">
        <f t="array" ref="F467">IFERROR(INDEX([1]!Таблица4[Высота],SMALL(IF([1]!Таблица4[Заявка]=Счёт!$C$2,ROW([1]!Таблица4[Высота])-1),Счёт!$B467)),"")</f>
        <v/>
      </c>
      <c r="G467" t="str" cm="1">
        <f t="array" ref="G467">IFERROR(INDEX([1]!Таблица4[Кол.во.],SMALL(IF([1]!Таблица4[Заявка]=Счёт!$C$2,ROW([1]!Таблица4[Высота])-1),Счёт!$B467)),"")</f>
        <v/>
      </c>
      <c r="H467" t="str" cm="1">
        <f t="array" ref="H467">IFERROR((INDEX([1]!Таблица4[Площадь],SMALL(IF([1]!Таблица4[Заявка]=Счёт!$C$2,ROW([1]!Таблица4[Высота])-1),Счёт!$B467))*G467),"")</f>
        <v/>
      </c>
      <c r="I467" t="str" cm="1">
        <f t="array" ref="I467">IFERROR(INDEX([1]!Таблица4[Цена],SMALL(IF([1]!Таблица4[Заявка]=Счёт!$C$2,ROW([1]!Таблица4[Высота])-1),Счёт!$B467)),"")</f>
        <v/>
      </c>
      <c r="J467" t="str" cm="1">
        <f t="array" ref="J467">IFERROR(INDEX([1]!Таблица4[[Сумма ]],SMALL(IF([1]!Таблица4[Заявка]=Счёт!$C$2,ROW([1]!Таблица4[Высота])-1),Счёт!$B467)),"")</f>
        <v/>
      </c>
    </row>
    <row r="468" spans="1:10" x14ac:dyDescent="0.25">
      <c r="A468" s="10">
        <v>461</v>
      </c>
      <c r="B468" s="11" t="str">
        <f t="shared" si="7"/>
        <v/>
      </c>
      <c r="C468" t="str" cm="1">
        <f t="array" ref="C468">IFERROR("Стеклопакет -  "&amp; INDEX([1]!Таблица4[Формула],SMALL(IF([1]!Таблица4[Заявка]=Счёт!$C$2,ROW([1]!Таблица4[Ширина])-1),Счёт!$B468)),"")</f>
        <v/>
      </c>
      <c r="E468" t="str" cm="1">
        <f t="array" ref="E468">IFERROR(INDEX([1]!Таблица4[Ширина],SMALL(IF([1]!Таблица4[Заявка]=Счёт!$C$2,ROW([1]!Таблица4[Ширина])-1),Счёт!$B468)),"")</f>
        <v/>
      </c>
      <c r="F468" t="str">
        <f t="array" ref="F468">IFERROR(INDEX([1]!Таблица4[Высота],SMALL(IF([1]!Таблица4[Заявка]=Счёт!$C$2,ROW([1]!Таблица4[Высота])-1),Счёт!$B468)),"")</f>
        <v/>
      </c>
      <c r="G468" t="str" cm="1">
        <f t="array" ref="G468">IFERROR(INDEX([1]!Таблица4[Кол.во.],SMALL(IF([1]!Таблица4[Заявка]=Счёт!$C$2,ROW([1]!Таблица4[Высота])-1),Счёт!$B468)),"")</f>
        <v/>
      </c>
      <c r="H468" t="str" cm="1">
        <f t="array" ref="H468">IFERROR((INDEX([1]!Таблица4[Площадь],SMALL(IF([1]!Таблица4[Заявка]=Счёт!$C$2,ROW([1]!Таблица4[Высота])-1),Счёт!$B468))*G468),"")</f>
        <v/>
      </c>
      <c r="I468" t="str" cm="1">
        <f t="array" ref="I468">IFERROR(INDEX([1]!Таблица4[Цена],SMALL(IF([1]!Таблица4[Заявка]=Счёт!$C$2,ROW([1]!Таблица4[Высота])-1),Счёт!$B468)),"")</f>
        <v/>
      </c>
      <c r="J468" t="str" cm="1">
        <f t="array" ref="J468">IFERROR(INDEX([1]!Таблица4[[Сумма ]],SMALL(IF([1]!Таблица4[Заявка]=Счёт!$C$2,ROW([1]!Таблица4[Высота])-1),Счёт!$B468)),"")</f>
        <v/>
      </c>
    </row>
    <row r="469" spans="1:10" x14ac:dyDescent="0.25">
      <c r="A469" s="10">
        <v>462</v>
      </c>
      <c r="B469" s="11" t="str">
        <f t="shared" si="7"/>
        <v/>
      </c>
      <c r="C469" t="str" cm="1">
        <f t="array" ref="C469">IFERROR("Стеклопакет -  "&amp; INDEX([1]!Таблица4[Формула],SMALL(IF([1]!Таблица4[Заявка]=Счёт!$C$2,ROW([1]!Таблица4[Ширина])-1),Счёт!$B469)),"")</f>
        <v/>
      </c>
      <c r="E469" t="str" cm="1">
        <f t="array" ref="E469">IFERROR(INDEX([1]!Таблица4[Ширина],SMALL(IF([1]!Таблица4[Заявка]=Счёт!$C$2,ROW([1]!Таблица4[Ширина])-1),Счёт!$B469)),"")</f>
        <v/>
      </c>
      <c r="F469" t="str">
        <f t="array" ref="F469">IFERROR(INDEX([1]!Таблица4[Высота],SMALL(IF([1]!Таблица4[Заявка]=Счёт!$C$2,ROW([1]!Таблица4[Высота])-1),Счёт!$B469)),"")</f>
        <v/>
      </c>
      <c r="G469" t="str" cm="1">
        <f t="array" ref="G469">IFERROR(INDEX([1]!Таблица4[Кол.во.],SMALL(IF([1]!Таблица4[Заявка]=Счёт!$C$2,ROW([1]!Таблица4[Высота])-1),Счёт!$B469)),"")</f>
        <v/>
      </c>
      <c r="H469" t="str" cm="1">
        <f t="array" ref="H469">IFERROR((INDEX([1]!Таблица4[Площадь],SMALL(IF([1]!Таблица4[Заявка]=Счёт!$C$2,ROW([1]!Таблица4[Высота])-1),Счёт!$B469))*G469),"")</f>
        <v/>
      </c>
      <c r="I469" t="str" cm="1">
        <f t="array" ref="I469">IFERROR(INDEX([1]!Таблица4[Цена],SMALL(IF([1]!Таблица4[Заявка]=Счёт!$C$2,ROW([1]!Таблица4[Высота])-1),Счёт!$B469)),"")</f>
        <v/>
      </c>
      <c r="J469" t="str" cm="1">
        <f t="array" ref="J469">IFERROR(INDEX([1]!Таблица4[[Сумма ]],SMALL(IF([1]!Таблица4[Заявка]=Счёт!$C$2,ROW([1]!Таблица4[Высота])-1),Счёт!$B469)),"")</f>
        <v/>
      </c>
    </row>
    <row r="470" spans="1:10" x14ac:dyDescent="0.25">
      <c r="A470" s="10">
        <v>463</v>
      </c>
      <c r="B470" s="11" t="str">
        <f t="shared" si="7"/>
        <v/>
      </c>
      <c r="C470" t="str" cm="1">
        <f t="array" ref="C470">IFERROR("Стеклопакет -  "&amp; INDEX([1]!Таблица4[Формула],SMALL(IF([1]!Таблица4[Заявка]=Счёт!$C$2,ROW([1]!Таблица4[Ширина])-1),Счёт!$B470)),"")</f>
        <v/>
      </c>
      <c r="E470" t="str" cm="1">
        <f t="array" ref="E470">IFERROR(INDEX([1]!Таблица4[Ширина],SMALL(IF([1]!Таблица4[Заявка]=Счёт!$C$2,ROW([1]!Таблица4[Ширина])-1),Счёт!$B470)),"")</f>
        <v/>
      </c>
      <c r="F470" t="str">
        <f t="array" ref="F470">IFERROR(INDEX([1]!Таблица4[Высота],SMALL(IF([1]!Таблица4[Заявка]=Счёт!$C$2,ROW([1]!Таблица4[Высота])-1),Счёт!$B470)),"")</f>
        <v/>
      </c>
      <c r="G470" t="str" cm="1">
        <f t="array" ref="G470">IFERROR(INDEX([1]!Таблица4[Кол.во.],SMALL(IF([1]!Таблица4[Заявка]=Счёт!$C$2,ROW([1]!Таблица4[Высота])-1),Счёт!$B470)),"")</f>
        <v/>
      </c>
      <c r="H470" t="str" cm="1">
        <f t="array" ref="H470">IFERROR((INDEX([1]!Таблица4[Площадь],SMALL(IF([1]!Таблица4[Заявка]=Счёт!$C$2,ROW([1]!Таблица4[Высота])-1),Счёт!$B470))*G470),"")</f>
        <v/>
      </c>
      <c r="I470" t="str" cm="1">
        <f t="array" ref="I470">IFERROR(INDEX([1]!Таблица4[Цена],SMALL(IF([1]!Таблица4[Заявка]=Счёт!$C$2,ROW([1]!Таблица4[Высота])-1),Счёт!$B470)),"")</f>
        <v/>
      </c>
      <c r="J470" t="str" cm="1">
        <f t="array" ref="J470">IFERROR(INDEX([1]!Таблица4[[Сумма ]],SMALL(IF([1]!Таблица4[Заявка]=Счёт!$C$2,ROW([1]!Таблица4[Высота])-1),Счёт!$B470)),"")</f>
        <v/>
      </c>
    </row>
    <row r="471" spans="1:10" x14ac:dyDescent="0.25">
      <c r="A471" s="10">
        <v>464</v>
      </c>
      <c r="B471" s="11" t="str">
        <f t="shared" si="7"/>
        <v/>
      </c>
      <c r="C471" t="str" cm="1">
        <f t="array" ref="C471">IFERROR("Стеклопакет -  "&amp; INDEX([1]!Таблица4[Формула],SMALL(IF([1]!Таблица4[Заявка]=Счёт!$C$2,ROW([1]!Таблица4[Ширина])-1),Счёт!$B471)),"")</f>
        <v/>
      </c>
      <c r="E471" t="str" cm="1">
        <f t="array" ref="E471">IFERROR(INDEX([1]!Таблица4[Ширина],SMALL(IF([1]!Таблица4[Заявка]=Счёт!$C$2,ROW([1]!Таблица4[Ширина])-1),Счёт!$B471)),"")</f>
        <v/>
      </c>
      <c r="F471" t="str">
        <f t="array" ref="F471">IFERROR(INDEX([1]!Таблица4[Высота],SMALL(IF([1]!Таблица4[Заявка]=Счёт!$C$2,ROW([1]!Таблица4[Высота])-1),Счёт!$B471)),"")</f>
        <v/>
      </c>
      <c r="G471" t="str" cm="1">
        <f t="array" ref="G471">IFERROR(INDEX([1]!Таблица4[Кол.во.],SMALL(IF([1]!Таблица4[Заявка]=Счёт!$C$2,ROW([1]!Таблица4[Высота])-1),Счёт!$B471)),"")</f>
        <v/>
      </c>
      <c r="H471" t="str" cm="1">
        <f t="array" ref="H471">IFERROR((INDEX([1]!Таблица4[Площадь],SMALL(IF([1]!Таблица4[Заявка]=Счёт!$C$2,ROW([1]!Таблица4[Высота])-1),Счёт!$B471))*G471),"")</f>
        <v/>
      </c>
      <c r="I471" t="str" cm="1">
        <f t="array" ref="I471">IFERROR(INDEX([1]!Таблица4[Цена],SMALL(IF([1]!Таблица4[Заявка]=Счёт!$C$2,ROW([1]!Таблица4[Высота])-1),Счёт!$B471)),"")</f>
        <v/>
      </c>
      <c r="J471" t="str" cm="1">
        <f t="array" ref="J471">IFERROR(INDEX([1]!Таблица4[[Сумма ]],SMALL(IF([1]!Таблица4[Заявка]=Счёт!$C$2,ROW([1]!Таблица4[Высота])-1),Счёт!$B471)),"")</f>
        <v/>
      </c>
    </row>
    <row r="472" spans="1:10" x14ac:dyDescent="0.25">
      <c r="A472" s="10">
        <v>465</v>
      </c>
      <c r="B472" s="11" t="str">
        <f t="shared" si="7"/>
        <v/>
      </c>
      <c r="C472" t="str" cm="1">
        <f t="array" ref="C472">IFERROR("Стеклопакет -  "&amp; INDEX([1]!Таблица4[Формула],SMALL(IF([1]!Таблица4[Заявка]=Счёт!$C$2,ROW([1]!Таблица4[Ширина])-1),Счёт!$B472)),"")</f>
        <v/>
      </c>
      <c r="E472" t="str" cm="1">
        <f t="array" ref="E472">IFERROR(INDEX([1]!Таблица4[Ширина],SMALL(IF([1]!Таблица4[Заявка]=Счёт!$C$2,ROW([1]!Таблица4[Ширина])-1),Счёт!$B472)),"")</f>
        <v/>
      </c>
      <c r="F472" t="str">
        <f t="array" ref="F472">IFERROR(INDEX([1]!Таблица4[Высота],SMALL(IF([1]!Таблица4[Заявка]=Счёт!$C$2,ROW([1]!Таблица4[Высота])-1),Счёт!$B472)),"")</f>
        <v/>
      </c>
      <c r="G472" t="str" cm="1">
        <f t="array" ref="G472">IFERROR(INDEX([1]!Таблица4[Кол.во.],SMALL(IF([1]!Таблица4[Заявка]=Счёт!$C$2,ROW([1]!Таблица4[Высота])-1),Счёт!$B472)),"")</f>
        <v/>
      </c>
      <c r="H472" t="str" cm="1">
        <f t="array" ref="H472">IFERROR((INDEX([1]!Таблица4[Площадь],SMALL(IF([1]!Таблица4[Заявка]=Счёт!$C$2,ROW([1]!Таблица4[Высота])-1),Счёт!$B472))*G472),"")</f>
        <v/>
      </c>
      <c r="I472" t="str" cm="1">
        <f t="array" ref="I472">IFERROR(INDEX([1]!Таблица4[Цена],SMALL(IF([1]!Таблица4[Заявка]=Счёт!$C$2,ROW([1]!Таблица4[Высота])-1),Счёт!$B472)),"")</f>
        <v/>
      </c>
      <c r="J472" t="str" cm="1">
        <f t="array" ref="J472">IFERROR(INDEX([1]!Таблица4[[Сумма ]],SMALL(IF([1]!Таблица4[Заявка]=Счёт!$C$2,ROW([1]!Таблица4[Высота])-1),Счёт!$B472)),"")</f>
        <v/>
      </c>
    </row>
    <row r="473" spans="1:10" x14ac:dyDescent="0.25">
      <c r="A473" s="10">
        <v>466</v>
      </c>
      <c r="B473" s="11" t="str">
        <f t="shared" si="7"/>
        <v/>
      </c>
      <c r="C473" t="str" cm="1">
        <f t="array" ref="C473">IFERROR("Стеклопакет -  "&amp; INDEX([1]!Таблица4[Формула],SMALL(IF([1]!Таблица4[Заявка]=Счёт!$C$2,ROW([1]!Таблица4[Ширина])-1),Счёт!$B473)),"")</f>
        <v/>
      </c>
      <c r="E473" t="str" cm="1">
        <f t="array" ref="E473">IFERROR(INDEX([1]!Таблица4[Ширина],SMALL(IF([1]!Таблица4[Заявка]=Счёт!$C$2,ROW([1]!Таблица4[Ширина])-1),Счёт!$B473)),"")</f>
        <v/>
      </c>
      <c r="F473" t="str">
        <f t="array" ref="F473">IFERROR(INDEX([1]!Таблица4[Высота],SMALL(IF([1]!Таблица4[Заявка]=Счёт!$C$2,ROW([1]!Таблица4[Высота])-1),Счёт!$B473)),"")</f>
        <v/>
      </c>
      <c r="G473" t="str" cm="1">
        <f t="array" ref="G473">IFERROR(INDEX([1]!Таблица4[Кол.во.],SMALL(IF([1]!Таблица4[Заявка]=Счёт!$C$2,ROW([1]!Таблица4[Высота])-1),Счёт!$B473)),"")</f>
        <v/>
      </c>
      <c r="H473" t="str" cm="1">
        <f t="array" ref="H473">IFERROR((INDEX([1]!Таблица4[Площадь],SMALL(IF([1]!Таблица4[Заявка]=Счёт!$C$2,ROW([1]!Таблица4[Высота])-1),Счёт!$B473))*G473),"")</f>
        <v/>
      </c>
      <c r="I473" t="str" cm="1">
        <f t="array" ref="I473">IFERROR(INDEX([1]!Таблица4[Цена],SMALL(IF([1]!Таблица4[Заявка]=Счёт!$C$2,ROW([1]!Таблица4[Высота])-1),Счёт!$B473)),"")</f>
        <v/>
      </c>
      <c r="J473" t="str" cm="1">
        <f t="array" ref="J473">IFERROR(INDEX([1]!Таблица4[[Сумма ]],SMALL(IF([1]!Таблица4[Заявка]=Счёт!$C$2,ROW([1]!Таблица4[Высота])-1),Счёт!$B473)),"")</f>
        <v/>
      </c>
    </row>
    <row r="474" spans="1:10" x14ac:dyDescent="0.25">
      <c r="A474" s="10">
        <v>467</v>
      </c>
      <c r="B474" s="11" t="str">
        <f t="shared" si="7"/>
        <v/>
      </c>
      <c r="C474" t="str" cm="1">
        <f t="array" ref="C474">IFERROR("Стеклопакет -  "&amp; INDEX([1]!Таблица4[Формула],SMALL(IF([1]!Таблица4[Заявка]=Счёт!$C$2,ROW([1]!Таблица4[Ширина])-1),Счёт!$B474)),"")</f>
        <v/>
      </c>
      <c r="E474" t="str" cm="1">
        <f t="array" ref="E474">IFERROR(INDEX([1]!Таблица4[Ширина],SMALL(IF([1]!Таблица4[Заявка]=Счёт!$C$2,ROW([1]!Таблица4[Ширина])-1),Счёт!$B474)),"")</f>
        <v/>
      </c>
      <c r="F474" t="str">
        <f t="array" ref="F474">IFERROR(INDEX([1]!Таблица4[Высота],SMALL(IF([1]!Таблица4[Заявка]=Счёт!$C$2,ROW([1]!Таблица4[Высота])-1),Счёт!$B474)),"")</f>
        <v/>
      </c>
      <c r="G474" t="str" cm="1">
        <f t="array" ref="G474">IFERROR(INDEX([1]!Таблица4[Кол.во.],SMALL(IF([1]!Таблица4[Заявка]=Счёт!$C$2,ROW([1]!Таблица4[Высота])-1),Счёт!$B474)),"")</f>
        <v/>
      </c>
      <c r="H474" t="str" cm="1">
        <f t="array" ref="H474">IFERROR((INDEX([1]!Таблица4[Площадь],SMALL(IF([1]!Таблица4[Заявка]=Счёт!$C$2,ROW([1]!Таблица4[Высота])-1),Счёт!$B474))*G474),"")</f>
        <v/>
      </c>
      <c r="I474" t="str" cm="1">
        <f t="array" ref="I474">IFERROR(INDEX([1]!Таблица4[Цена],SMALL(IF([1]!Таблица4[Заявка]=Счёт!$C$2,ROW([1]!Таблица4[Высота])-1),Счёт!$B474)),"")</f>
        <v/>
      </c>
      <c r="J474" t="str" cm="1">
        <f t="array" ref="J474">IFERROR(INDEX([1]!Таблица4[[Сумма ]],SMALL(IF([1]!Таблица4[Заявка]=Счёт!$C$2,ROW([1]!Таблица4[Высота])-1),Счёт!$B474)),"")</f>
        <v/>
      </c>
    </row>
    <row r="475" spans="1:10" x14ac:dyDescent="0.25">
      <c r="A475" s="10">
        <v>468</v>
      </c>
      <c r="B475" s="11" t="str">
        <f t="shared" si="7"/>
        <v/>
      </c>
      <c r="C475" t="str" cm="1">
        <f t="array" ref="C475">IFERROR("Стеклопакет -  "&amp; INDEX([1]!Таблица4[Формула],SMALL(IF([1]!Таблица4[Заявка]=Счёт!$C$2,ROW([1]!Таблица4[Ширина])-1),Счёт!$B475)),"")</f>
        <v/>
      </c>
      <c r="E475" t="str" cm="1">
        <f t="array" ref="E475">IFERROR(INDEX([1]!Таблица4[Ширина],SMALL(IF([1]!Таблица4[Заявка]=Счёт!$C$2,ROW([1]!Таблица4[Ширина])-1),Счёт!$B475)),"")</f>
        <v/>
      </c>
      <c r="F475" t="str">
        <f t="array" ref="F475">IFERROR(INDEX([1]!Таблица4[Высота],SMALL(IF([1]!Таблица4[Заявка]=Счёт!$C$2,ROW([1]!Таблица4[Высота])-1),Счёт!$B475)),"")</f>
        <v/>
      </c>
      <c r="G475" t="str" cm="1">
        <f t="array" ref="G475">IFERROR(INDEX([1]!Таблица4[Кол.во.],SMALL(IF([1]!Таблица4[Заявка]=Счёт!$C$2,ROW([1]!Таблица4[Высота])-1),Счёт!$B475)),"")</f>
        <v/>
      </c>
      <c r="H475" t="str" cm="1">
        <f t="array" ref="H475">IFERROR((INDEX([1]!Таблица4[Площадь],SMALL(IF([1]!Таблица4[Заявка]=Счёт!$C$2,ROW([1]!Таблица4[Высота])-1),Счёт!$B475))*G475),"")</f>
        <v/>
      </c>
      <c r="I475" t="str" cm="1">
        <f t="array" ref="I475">IFERROR(INDEX([1]!Таблица4[Цена],SMALL(IF([1]!Таблица4[Заявка]=Счёт!$C$2,ROW([1]!Таблица4[Высота])-1),Счёт!$B475)),"")</f>
        <v/>
      </c>
      <c r="J475" t="str" cm="1">
        <f t="array" ref="J475">IFERROR(INDEX([1]!Таблица4[[Сумма ]],SMALL(IF([1]!Таблица4[Заявка]=Счёт!$C$2,ROW([1]!Таблица4[Высота])-1),Счёт!$B475)),"")</f>
        <v/>
      </c>
    </row>
    <row r="476" spans="1:10" x14ac:dyDescent="0.25">
      <c r="A476" s="10">
        <v>469</v>
      </c>
      <c r="B476" s="11" t="str">
        <f t="shared" si="7"/>
        <v/>
      </c>
      <c r="C476" t="str" cm="1">
        <f t="array" ref="C476">IFERROR("Стеклопакет -  "&amp; INDEX([1]!Таблица4[Формула],SMALL(IF([1]!Таблица4[Заявка]=Счёт!$C$2,ROW([1]!Таблица4[Ширина])-1),Счёт!$B476)),"")</f>
        <v/>
      </c>
      <c r="E476" t="str" cm="1">
        <f t="array" ref="E476">IFERROR(INDEX([1]!Таблица4[Ширина],SMALL(IF([1]!Таблица4[Заявка]=Счёт!$C$2,ROW([1]!Таблица4[Ширина])-1),Счёт!$B476)),"")</f>
        <v/>
      </c>
      <c r="F476" t="str">
        <f t="array" ref="F476">IFERROR(INDEX([1]!Таблица4[Высота],SMALL(IF([1]!Таблица4[Заявка]=Счёт!$C$2,ROW([1]!Таблица4[Высота])-1),Счёт!$B476)),"")</f>
        <v/>
      </c>
      <c r="G476" t="str" cm="1">
        <f t="array" ref="G476">IFERROR(INDEX([1]!Таблица4[Кол.во.],SMALL(IF([1]!Таблица4[Заявка]=Счёт!$C$2,ROW([1]!Таблица4[Высота])-1),Счёт!$B476)),"")</f>
        <v/>
      </c>
      <c r="H476" t="str" cm="1">
        <f t="array" ref="H476">IFERROR((INDEX([1]!Таблица4[Площадь],SMALL(IF([1]!Таблица4[Заявка]=Счёт!$C$2,ROW([1]!Таблица4[Высота])-1),Счёт!$B476))*G476),"")</f>
        <v/>
      </c>
      <c r="I476" t="str" cm="1">
        <f t="array" ref="I476">IFERROR(INDEX([1]!Таблица4[Цена],SMALL(IF([1]!Таблица4[Заявка]=Счёт!$C$2,ROW([1]!Таблица4[Высота])-1),Счёт!$B476)),"")</f>
        <v/>
      </c>
      <c r="J476" t="str" cm="1">
        <f t="array" ref="J476">IFERROR(INDEX([1]!Таблица4[[Сумма ]],SMALL(IF([1]!Таблица4[Заявка]=Счёт!$C$2,ROW([1]!Таблица4[Высота])-1),Счёт!$B476)),"")</f>
        <v/>
      </c>
    </row>
    <row r="477" spans="1:10" x14ac:dyDescent="0.25">
      <c r="A477" s="10">
        <v>470</v>
      </c>
      <c r="B477" s="11" t="str">
        <f t="shared" si="7"/>
        <v/>
      </c>
      <c r="C477" t="str" cm="1">
        <f t="array" ref="C477">IFERROR("Стеклопакет -  "&amp; INDEX([1]!Таблица4[Формула],SMALL(IF([1]!Таблица4[Заявка]=Счёт!$C$2,ROW([1]!Таблица4[Ширина])-1),Счёт!$B477)),"")</f>
        <v/>
      </c>
      <c r="E477" t="str" cm="1">
        <f t="array" ref="E477">IFERROR(INDEX([1]!Таблица4[Ширина],SMALL(IF([1]!Таблица4[Заявка]=Счёт!$C$2,ROW([1]!Таблица4[Ширина])-1),Счёт!$B477)),"")</f>
        <v/>
      </c>
      <c r="F477" t="str">
        <f t="array" ref="F477">IFERROR(INDEX([1]!Таблица4[Высота],SMALL(IF([1]!Таблица4[Заявка]=Счёт!$C$2,ROW([1]!Таблица4[Высота])-1),Счёт!$B477)),"")</f>
        <v/>
      </c>
      <c r="G477" t="str" cm="1">
        <f t="array" ref="G477">IFERROR(INDEX([1]!Таблица4[Кол.во.],SMALL(IF([1]!Таблица4[Заявка]=Счёт!$C$2,ROW([1]!Таблица4[Высота])-1),Счёт!$B477)),"")</f>
        <v/>
      </c>
      <c r="H477" t="str" cm="1">
        <f t="array" ref="H477">IFERROR((INDEX([1]!Таблица4[Площадь],SMALL(IF([1]!Таблица4[Заявка]=Счёт!$C$2,ROW([1]!Таблица4[Высота])-1),Счёт!$B477))*G477),"")</f>
        <v/>
      </c>
      <c r="I477" t="str" cm="1">
        <f t="array" ref="I477">IFERROR(INDEX([1]!Таблица4[Цена],SMALL(IF([1]!Таблица4[Заявка]=Счёт!$C$2,ROW([1]!Таблица4[Высота])-1),Счёт!$B477)),"")</f>
        <v/>
      </c>
      <c r="J477" t="str" cm="1">
        <f t="array" ref="J477">IFERROR(INDEX([1]!Таблица4[[Сумма ]],SMALL(IF([1]!Таблица4[Заявка]=Счёт!$C$2,ROW([1]!Таблица4[Высота])-1),Счёт!$B477)),"")</f>
        <v/>
      </c>
    </row>
    <row r="478" spans="1:10" x14ac:dyDescent="0.25">
      <c r="A478" s="10">
        <v>471</v>
      </c>
      <c r="B478" s="11" t="str">
        <f t="shared" si="7"/>
        <v/>
      </c>
      <c r="C478" t="str" cm="1">
        <f t="array" ref="C478">IFERROR("Стеклопакет -  "&amp; INDEX([1]!Таблица4[Формула],SMALL(IF([1]!Таблица4[Заявка]=Счёт!$C$2,ROW([1]!Таблица4[Ширина])-1),Счёт!$B478)),"")</f>
        <v/>
      </c>
      <c r="E478" t="str" cm="1">
        <f t="array" ref="E478">IFERROR(INDEX([1]!Таблица4[Ширина],SMALL(IF([1]!Таблица4[Заявка]=Счёт!$C$2,ROW([1]!Таблица4[Ширина])-1),Счёт!$B478)),"")</f>
        <v/>
      </c>
      <c r="F478" t="str">
        <f t="array" ref="F478">IFERROR(INDEX([1]!Таблица4[Высота],SMALL(IF([1]!Таблица4[Заявка]=Счёт!$C$2,ROW([1]!Таблица4[Высота])-1),Счёт!$B478)),"")</f>
        <v/>
      </c>
      <c r="G478" t="str" cm="1">
        <f t="array" ref="G478">IFERROR(INDEX([1]!Таблица4[Кол.во.],SMALL(IF([1]!Таблица4[Заявка]=Счёт!$C$2,ROW([1]!Таблица4[Высота])-1),Счёт!$B478)),"")</f>
        <v/>
      </c>
      <c r="H478" t="str" cm="1">
        <f t="array" ref="H478">IFERROR((INDEX([1]!Таблица4[Площадь],SMALL(IF([1]!Таблица4[Заявка]=Счёт!$C$2,ROW([1]!Таблица4[Высота])-1),Счёт!$B478))*G478),"")</f>
        <v/>
      </c>
      <c r="I478" t="str" cm="1">
        <f t="array" ref="I478">IFERROR(INDEX([1]!Таблица4[Цена],SMALL(IF([1]!Таблица4[Заявка]=Счёт!$C$2,ROW([1]!Таблица4[Высота])-1),Счёт!$B478)),"")</f>
        <v/>
      </c>
      <c r="J478" t="str" cm="1">
        <f t="array" ref="J478">IFERROR(INDEX([1]!Таблица4[[Сумма ]],SMALL(IF([1]!Таблица4[Заявка]=Счёт!$C$2,ROW([1]!Таблица4[Высота])-1),Счёт!$B478)),"")</f>
        <v/>
      </c>
    </row>
    <row r="479" spans="1:10" x14ac:dyDescent="0.25">
      <c r="A479" s="10">
        <v>472</v>
      </c>
      <c r="B479" s="11" t="str">
        <f t="shared" si="7"/>
        <v/>
      </c>
      <c r="C479" t="str" cm="1">
        <f t="array" ref="C479">IFERROR("Стеклопакет -  "&amp; INDEX([1]!Таблица4[Формула],SMALL(IF([1]!Таблица4[Заявка]=Счёт!$C$2,ROW([1]!Таблица4[Ширина])-1),Счёт!$B479)),"")</f>
        <v/>
      </c>
      <c r="E479" t="str" cm="1">
        <f t="array" ref="E479">IFERROR(INDEX([1]!Таблица4[Ширина],SMALL(IF([1]!Таблица4[Заявка]=Счёт!$C$2,ROW([1]!Таблица4[Ширина])-1),Счёт!$B479)),"")</f>
        <v/>
      </c>
      <c r="F479" t="str">
        <f t="array" ref="F479">IFERROR(INDEX([1]!Таблица4[Высота],SMALL(IF([1]!Таблица4[Заявка]=Счёт!$C$2,ROW([1]!Таблица4[Высота])-1),Счёт!$B479)),"")</f>
        <v/>
      </c>
      <c r="G479" t="str" cm="1">
        <f t="array" ref="G479">IFERROR(INDEX([1]!Таблица4[Кол.во.],SMALL(IF([1]!Таблица4[Заявка]=Счёт!$C$2,ROW([1]!Таблица4[Высота])-1),Счёт!$B479)),"")</f>
        <v/>
      </c>
      <c r="H479" t="str" cm="1">
        <f t="array" ref="H479">IFERROR((INDEX([1]!Таблица4[Площадь],SMALL(IF([1]!Таблица4[Заявка]=Счёт!$C$2,ROW([1]!Таблица4[Высота])-1),Счёт!$B479))*G479),"")</f>
        <v/>
      </c>
      <c r="I479" t="str" cm="1">
        <f t="array" ref="I479">IFERROR(INDEX([1]!Таблица4[Цена],SMALL(IF([1]!Таблица4[Заявка]=Счёт!$C$2,ROW([1]!Таблица4[Высота])-1),Счёт!$B479)),"")</f>
        <v/>
      </c>
      <c r="J479" t="str" cm="1">
        <f t="array" ref="J479">IFERROR(INDEX([1]!Таблица4[[Сумма ]],SMALL(IF([1]!Таблица4[Заявка]=Счёт!$C$2,ROW([1]!Таблица4[Высота])-1),Счёт!$B479)),"")</f>
        <v/>
      </c>
    </row>
    <row r="480" spans="1:10" x14ac:dyDescent="0.25">
      <c r="A480" s="10">
        <v>473</v>
      </c>
      <c r="B480" s="11" t="str">
        <f t="shared" si="7"/>
        <v/>
      </c>
      <c r="C480" t="str" cm="1">
        <f t="array" ref="C480">IFERROR("Стеклопакет -  "&amp; INDEX([1]!Таблица4[Формула],SMALL(IF([1]!Таблица4[Заявка]=Счёт!$C$2,ROW([1]!Таблица4[Ширина])-1),Счёт!$B480)),"")</f>
        <v/>
      </c>
      <c r="E480" t="str" cm="1">
        <f t="array" ref="E480">IFERROR(INDEX([1]!Таблица4[Ширина],SMALL(IF([1]!Таблица4[Заявка]=Счёт!$C$2,ROW([1]!Таблица4[Ширина])-1),Счёт!$B480)),"")</f>
        <v/>
      </c>
      <c r="F480" t="str">
        <f t="array" ref="F480">IFERROR(INDEX([1]!Таблица4[Высота],SMALL(IF([1]!Таблица4[Заявка]=Счёт!$C$2,ROW([1]!Таблица4[Высота])-1),Счёт!$B480)),"")</f>
        <v/>
      </c>
      <c r="G480" t="str" cm="1">
        <f t="array" ref="G480">IFERROR(INDEX([1]!Таблица4[Кол.во.],SMALL(IF([1]!Таблица4[Заявка]=Счёт!$C$2,ROW([1]!Таблица4[Высота])-1),Счёт!$B480)),"")</f>
        <v/>
      </c>
      <c r="H480" t="str" cm="1">
        <f t="array" ref="H480">IFERROR((INDEX([1]!Таблица4[Площадь],SMALL(IF([1]!Таблица4[Заявка]=Счёт!$C$2,ROW([1]!Таблица4[Высота])-1),Счёт!$B480))*G480),"")</f>
        <v/>
      </c>
      <c r="I480" t="str" cm="1">
        <f t="array" ref="I480">IFERROR(INDEX([1]!Таблица4[Цена],SMALL(IF([1]!Таблица4[Заявка]=Счёт!$C$2,ROW([1]!Таблица4[Высота])-1),Счёт!$B480)),"")</f>
        <v/>
      </c>
      <c r="J480" t="str" cm="1">
        <f t="array" ref="J480">IFERROR(INDEX([1]!Таблица4[[Сумма ]],SMALL(IF([1]!Таблица4[Заявка]=Счёт!$C$2,ROW([1]!Таблица4[Высота])-1),Счёт!$B480)),"")</f>
        <v/>
      </c>
    </row>
    <row r="481" spans="1:10" x14ac:dyDescent="0.25">
      <c r="A481" s="10">
        <v>474</v>
      </c>
      <c r="B481" s="11" t="str">
        <f t="shared" si="7"/>
        <v/>
      </c>
      <c r="C481" t="str" cm="1">
        <f t="array" ref="C481">IFERROR("Стеклопакет -  "&amp; INDEX([1]!Таблица4[Формула],SMALL(IF([1]!Таблица4[Заявка]=Счёт!$C$2,ROW([1]!Таблица4[Ширина])-1),Счёт!$B481)),"")</f>
        <v/>
      </c>
      <c r="E481" t="str" cm="1">
        <f t="array" ref="E481">IFERROR(INDEX([1]!Таблица4[Ширина],SMALL(IF([1]!Таблица4[Заявка]=Счёт!$C$2,ROW([1]!Таблица4[Ширина])-1),Счёт!$B481)),"")</f>
        <v/>
      </c>
      <c r="F481" t="str">
        <f t="array" ref="F481">IFERROR(INDEX([1]!Таблица4[Высота],SMALL(IF([1]!Таблица4[Заявка]=Счёт!$C$2,ROW([1]!Таблица4[Высота])-1),Счёт!$B481)),"")</f>
        <v/>
      </c>
      <c r="G481" t="str" cm="1">
        <f t="array" ref="G481">IFERROR(INDEX([1]!Таблица4[Кол.во.],SMALL(IF([1]!Таблица4[Заявка]=Счёт!$C$2,ROW([1]!Таблица4[Высота])-1),Счёт!$B481)),"")</f>
        <v/>
      </c>
      <c r="H481" t="str" cm="1">
        <f t="array" ref="H481">IFERROR((INDEX([1]!Таблица4[Площадь],SMALL(IF([1]!Таблица4[Заявка]=Счёт!$C$2,ROW([1]!Таблица4[Высота])-1),Счёт!$B481))*G481),"")</f>
        <v/>
      </c>
      <c r="I481" t="str" cm="1">
        <f t="array" ref="I481">IFERROR(INDEX([1]!Таблица4[Цена],SMALL(IF([1]!Таблица4[Заявка]=Счёт!$C$2,ROW([1]!Таблица4[Высота])-1),Счёт!$B481)),"")</f>
        <v/>
      </c>
      <c r="J481" t="str" cm="1">
        <f t="array" ref="J481">IFERROR(INDEX([1]!Таблица4[[Сумма ]],SMALL(IF([1]!Таблица4[Заявка]=Счёт!$C$2,ROW([1]!Таблица4[Высота])-1),Счёт!$B481)),"")</f>
        <v/>
      </c>
    </row>
    <row r="482" spans="1:10" x14ac:dyDescent="0.25">
      <c r="A482" s="10">
        <v>475</v>
      </c>
      <c r="B482" s="11" t="str">
        <f t="shared" si="7"/>
        <v/>
      </c>
      <c r="C482" t="str" cm="1">
        <f t="array" ref="C482">IFERROR("Стеклопакет -  "&amp; INDEX([1]!Таблица4[Формула],SMALL(IF([1]!Таблица4[Заявка]=Счёт!$C$2,ROW([1]!Таблица4[Ширина])-1),Счёт!$B482)),"")</f>
        <v/>
      </c>
      <c r="E482" t="str" cm="1">
        <f t="array" ref="E482">IFERROR(INDEX([1]!Таблица4[Ширина],SMALL(IF([1]!Таблица4[Заявка]=Счёт!$C$2,ROW([1]!Таблица4[Ширина])-1),Счёт!$B482)),"")</f>
        <v/>
      </c>
      <c r="F482" t="str">
        <f t="array" ref="F482">IFERROR(INDEX([1]!Таблица4[Высота],SMALL(IF([1]!Таблица4[Заявка]=Счёт!$C$2,ROW([1]!Таблица4[Высота])-1),Счёт!$B482)),"")</f>
        <v/>
      </c>
      <c r="G482" t="str" cm="1">
        <f t="array" ref="G482">IFERROR(INDEX([1]!Таблица4[Кол.во.],SMALL(IF([1]!Таблица4[Заявка]=Счёт!$C$2,ROW([1]!Таблица4[Высота])-1),Счёт!$B482)),"")</f>
        <v/>
      </c>
      <c r="H482" t="str" cm="1">
        <f t="array" ref="H482">IFERROR((INDEX([1]!Таблица4[Площадь],SMALL(IF([1]!Таблица4[Заявка]=Счёт!$C$2,ROW([1]!Таблица4[Высота])-1),Счёт!$B482))*G482),"")</f>
        <v/>
      </c>
      <c r="I482" t="str" cm="1">
        <f t="array" ref="I482">IFERROR(INDEX([1]!Таблица4[Цена],SMALL(IF([1]!Таблица4[Заявка]=Счёт!$C$2,ROW([1]!Таблица4[Высота])-1),Счёт!$B482)),"")</f>
        <v/>
      </c>
      <c r="J482" t="str" cm="1">
        <f t="array" ref="J482">IFERROR(INDEX([1]!Таблица4[[Сумма ]],SMALL(IF([1]!Таблица4[Заявка]=Счёт!$C$2,ROW([1]!Таблица4[Высота])-1),Счёт!$B482)),"")</f>
        <v/>
      </c>
    </row>
    <row r="483" spans="1:10" x14ac:dyDescent="0.25">
      <c r="A483" s="10">
        <v>476</v>
      </c>
      <c r="B483" s="11" t="str">
        <f t="shared" si="7"/>
        <v/>
      </c>
      <c r="C483" t="str" cm="1">
        <f t="array" ref="C483">IFERROR("Стеклопакет -  "&amp; INDEX([1]!Таблица4[Формула],SMALL(IF([1]!Таблица4[Заявка]=Счёт!$C$2,ROW([1]!Таблица4[Ширина])-1),Счёт!$B483)),"")</f>
        <v/>
      </c>
      <c r="E483" t="str" cm="1">
        <f t="array" ref="E483">IFERROR(INDEX([1]!Таблица4[Ширина],SMALL(IF([1]!Таблица4[Заявка]=Счёт!$C$2,ROW([1]!Таблица4[Ширина])-1),Счёт!$B483)),"")</f>
        <v/>
      </c>
      <c r="F483" t="str">
        <f t="array" ref="F483">IFERROR(INDEX([1]!Таблица4[Высота],SMALL(IF([1]!Таблица4[Заявка]=Счёт!$C$2,ROW([1]!Таблица4[Высота])-1),Счёт!$B483)),"")</f>
        <v/>
      </c>
      <c r="G483" t="str" cm="1">
        <f t="array" ref="G483">IFERROR(INDEX([1]!Таблица4[Кол.во.],SMALL(IF([1]!Таблица4[Заявка]=Счёт!$C$2,ROW([1]!Таблица4[Высота])-1),Счёт!$B483)),"")</f>
        <v/>
      </c>
      <c r="H483" t="str" cm="1">
        <f t="array" ref="H483">IFERROR((INDEX([1]!Таблица4[Площадь],SMALL(IF([1]!Таблица4[Заявка]=Счёт!$C$2,ROW([1]!Таблица4[Высота])-1),Счёт!$B483))*G483),"")</f>
        <v/>
      </c>
      <c r="I483" t="str" cm="1">
        <f t="array" ref="I483">IFERROR(INDEX([1]!Таблица4[Цена],SMALL(IF([1]!Таблица4[Заявка]=Счёт!$C$2,ROW([1]!Таблица4[Высота])-1),Счёт!$B483)),"")</f>
        <v/>
      </c>
      <c r="J483" t="str" cm="1">
        <f t="array" ref="J483">IFERROR(INDEX([1]!Таблица4[[Сумма ]],SMALL(IF([1]!Таблица4[Заявка]=Счёт!$C$2,ROW([1]!Таблица4[Высота])-1),Счёт!$B483)),"")</f>
        <v/>
      </c>
    </row>
    <row r="484" spans="1:10" x14ac:dyDescent="0.25">
      <c r="A484" s="10">
        <v>477</v>
      </c>
      <c r="B484" s="11" t="str">
        <f t="shared" si="7"/>
        <v/>
      </c>
      <c r="C484" t="str" cm="1">
        <f t="array" ref="C484">IFERROR("Стеклопакет -  "&amp; INDEX([1]!Таблица4[Формула],SMALL(IF([1]!Таблица4[Заявка]=Счёт!$C$2,ROW([1]!Таблица4[Ширина])-1),Счёт!$B484)),"")</f>
        <v/>
      </c>
      <c r="E484" t="str" cm="1">
        <f t="array" ref="E484">IFERROR(INDEX([1]!Таблица4[Ширина],SMALL(IF([1]!Таблица4[Заявка]=Счёт!$C$2,ROW([1]!Таблица4[Ширина])-1),Счёт!$B484)),"")</f>
        <v/>
      </c>
      <c r="F484" t="str">
        <f t="array" ref="F484">IFERROR(INDEX([1]!Таблица4[Высота],SMALL(IF([1]!Таблица4[Заявка]=Счёт!$C$2,ROW([1]!Таблица4[Высота])-1),Счёт!$B484)),"")</f>
        <v/>
      </c>
      <c r="G484" t="str" cm="1">
        <f t="array" ref="G484">IFERROR(INDEX([1]!Таблица4[Кол.во.],SMALL(IF([1]!Таблица4[Заявка]=Счёт!$C$2,ROW([1]!Таблица4[Высота])-1),Счёт!$B484)),"")</f>
        <v/>
      </c>
      <c r="H484" t="str" cm="1">
        <f t="array" ref="H484">IFERROR((INDEX([1]!Таблица4[Площадь],SMALL(IF([1]!Таблица4[Заявка]=Счёт!$C$2,ROW([1]!Таблица4[Высота])-1),Счёт!$B484))*G484),"")</f>
        <v/>
      </c>
      <c r="I484" t="str" cm="1">
        <f t="array" ref="I484">IFERROR(INDEX([1]!Таблица4[Цена],SMALL(IF([1]!Таблица4[Заявка]=Счёт!$C$2,ROW([1]!Таблица4[Высота])-1),Счёт!$B484)),"")</f>
        <v/>
      </c>
      <c r="J484" t="str" cm="1">
        <f t="array" ref="J484">IFERROR(INDEX([1]!Таблица4[[Сумма ]],SMALL(IF([1]!Таблица4[Заявка]=Счёт!$C$2,ROW([1]!Таблица4[Высота])-1),Счёт!$B484)),"")</f>
        <v/>
      </c>
    </row>
    <row r="485" spans="1:10" x14ac:dyDescent="0.25">
      <c r="A485" s="10">
        <v>478</v>
      </c>
      <c r="B485" s="11" t="str">
        <f t="shared" si="7"/>
        <v/>
      </c>
      <c r="C485" t="str" cm="1">
        <f t="array" ref="C485">IFERROR("Стеклопакет -  "&amp; INDEX([1]!Таблица4[Формула],SMALL(IF([1]!Таблица4[Заявка]=Счёт!$C$2,ROW([1]!Таблица4[Ширина])-1),Счёт!$B485)),"")</f>
        <v/>
      </c>
      <c r="E485" t="str" cm="1">
        <f t="array" ref="E485">IFERROR(INDEX([1]!Таблица4[Ширина],SMALL(IF([1]!Таблица4[Заявка]=Счёт!$C$2,ROW([1]!Таблица4[Ширина])-1),Счёт!$B485)),"")</f>
        <v/>
      </c>
      <c r="F485" t="str">
        <f t="array" ref="F485">IFERROR(INDEX([1]!Таблица4[Высота],SMALL(IF([1]!Таблица4[Заявка]=Счёт!$C$2,ROW([1]!Таблица4[Высота])-1),Счёт!$B485)),"")</f>
        <v/>
      </c>
      <c r="G485" t="str" cm="1">
        <f t="array" ref="G485">IFERROR(INDEX([1]!Таблица4[Кол.во.],SMALL(IF([1]!Таблица4[Заявка]=Счёт!$C$2,ROW([1]!Таблица4[Высота])-1),Счёт!$B485)),"")</f>
        <v/>
      </c>
      <c r="H485" t="str" cm="1">
        <f t="array" ref="H485">IFERROR((INDEX([1]!Таблица4[Площадь],SMALL(IF([1]!Таблица4[Заявка]=Счёт!$C$2,ROW([1]!Таблица4[Высота])-1),Счёт!$B485))*G485),"")</f>
        <v/>
      </c>
      <c r="I485" t="str" cm="1">
        <f t="array" ref="I485">IFERROR(INDEX([1]!Таблица4[Цена],SMALL(IF([1]!Таблица4[Заявка]=Счёт!$C$2,ROW([1]!Таблица4[Высота])-1),Счёт!$B485)),"")</f>
        <v/>
      </c>
      <c r="J485" t="str" cm="1">
        <f t="array" ref="J485">IFERROR(INDEX([1]!Таблица4[[Сумма ]],SMALL(IF([1]!Таблица4[Заявка]=Счёт!$C$2,ROW([1]!Таблица4[Высота])-1),Счёт!$B485)),"")</f>
        <v/>
      </c>
    </row>
    <row r="486" spans="1:10" x14ac:dyDescent="0.25">
      <c r="A486" s="10">
        <v>479</v>
      </c>
      <c r="B486" s="11" t="str">
        <f t="shared" si="7"/>
        <v/>
      </c>
      <c r="C486" t="str" cm="1">
        <f t="array" ref="C486">IFERROR("Стеклопакет -  "&amp; INDEX([1]!Таблица4[Формула],SMALL(IF([1]!Таблица4[Заявка]=Счёт!$C$2,ROW([1]!Таблица4[Ширина])-1),Счёт!$B486)),"")</f>
        <v/>
      </c>
      <c r="E486" t="str" cm="1">
        <f t="array" ref="E486">IFERROR(INDEX([1]!Таблица4[Ширина],SMALL(IF([1]!Таблица4[Заявка]=Счёт!$C$2,ROW([1]!Таблица4[Ширина])-1),Счёт!$B486)),"")</f>
        <v/>
      </c>
      <c r="F486" t="str">
        <f t="array" ref="F486">IFERROR(INDEX([1]!Таблица4[Высота],SMALL(IF([1]!Таблица4[Заявка]=Счёт!$C$2,ROW([1]!Таблица4[Высота])-1),Счёт!$B486)),"")</f>
        <v/>
      </c>
      <c r="G486" t="str" cm="1">
        <f t="array" ref="G486">IFERROR(INDEX([1]!Таблица4[Кол.во.],SMALL(IF([1]!Таблица4[Заявка]=Счёт!$C$2,ROW([1]!Таблица4[Высота])-1),Счёт!$B486)),"")</f>
        <v/>
      </c>
      <c r="H486" t="str" cm="1">
        <f t="array" ref="H486">IFERROR((INDEX([1]!Таблица4[Площадь],SMALL(IF([1]!Таблица4[Заявка]=Счёт!$C$2,ROW([1]!Таблица4[Высота])-1),Счёт!$B486))*G486),"")</f>
        <v/>
      </c>
      <c r="I486" t="str" cm="1">
        <f t="array" ref="I486">IFERROR(INDEX([1]!Таблица4[Цена],SMALL(IF([1]!Таблица4[Заявка]=Счёт!$C$2,ROW([1]!Таблица4[Высота])-1),Счёт!$B486)),"")</f>
        <v/>
      </c>
      <c r="J486" t="str" cm="1">
        <f t="array" ref="J486">IFERROR(INDEX([1]!Таблица4[[Сумма ]],SMALL(IF([1]!Таблица4[Заявка]=Счёт!$C$2,ROW([1]!Таблица4[Высота])-1),Счёт!$B486)),"")</f>
        <v/>
      </c>
    </row>
    <row r="487" spans="1:10" x14ac:dyDescent="0.25">
      <c r="A487" s="10">
        <v>480</v>
      </c>
      <c r="B487" s="11" t="str">
        <f t="shared" si="7"/>
        <v/>
      </c>
      <c r="C487" t="str" cm="1">
        <f t="array" ref="C487">IFERROR("Стеклопакет -  "&amp; INDEX([1]!Таблица4[Формула],SMALL(IF([1]!Таблица4[Заявка]=Счёт!$C$2,ROW([1]!Таблица4[Ширина])-1),Счёт!$B487)),"")</f>
        <v/>
      </c>
      <c r="E487" t="str" cm="1">
        <f t="array" ref="E487">IFERROR(INDEX([1]!Таблица4[Ширина],SMALL(IF([1]!Таблица4[Заявка]=Счёт!$C$2,ROW([1]!Таблица4[Ширина])-1),Счёт!$B487)),"")</f>
        <v/>
      </c>
      <c r="F487" t="str">
        <f t="array" ref="F487">IFERROR(INDEX([1]!Таблица4[Высота],SMALL(IF([1]!Таблица4[Заявка]=Счёт!$C$2,ROW([1]!Таблица4[Высота])-1),Счёт!$B487)),"")</f>
        <v/>
      </c>
      <c r="G487" t="str" cm="1">
        <f t="array" ref="G487">IFERROR(INDEX([1]!Таблица4[Кол.во.],SMALL(IF([1]!Таблица4[Заявка]=Счёт!$C$2,ROW([1]!Таблица4[Высота])-1),Счёт!$B487)),"")</f>
        <v/>
      </c>
      <c r="H487" t="str" cm="1">
        <f t="array" ref="H487">IFERROR((INDEX([1]!Таблица4[Площадь],SMALL(IF([1]!Таблица4[Заявка]=Счёт!$C$2,ROW([1]!Таблица4[Высота])-1),Счёт!$B487))*G487),"")</f>
        <v/>
      </c>
      <c r="I487" t="str" cm="1">
        <f t="array" ref="I487">IFERROR(INDEX([1]!Таблица4[Цена],SMALL(IF([1]!Таблица4[Заявка]=Счёт!$C$2,ROW([1]!Таблица4[Высота])-1),Счёт!$B487)),"")</f>
        <v/>
      </c>
      <c r="J487" t="str" cm="1">
        <f t="array" ref="J487">IFERROR(INDEX([1]!Таблица4[[Сумма ]],SMALL(IF([1]!Таблица4[Заявка]=Счёт!$C$2,ROW([1]!Таблица4[Высота])-1),Счёт!$B487)),"")</f>
        <v/>
      </c>
    </row>
    <row r="488" spans="1:10" x14ac:dyDescent="0.25">
      <c r="A488" s="10">
        <v>481</v>
      </c>
      <c r="B488" s="11" t="str">
        <f t="shared" si="7"/>
        <v/>
      </c>
      <c r="C488" t="str" cm="1">
        <f t="array" ref="C488">IFERROR("Стеклопакет -  "&amp; INDEX([1]!Таблица4[Формула],SMALL(IF([1]!Таблица4[Заявка]=Счёт!$C$2,ROW([1]!Таблица4[Ширина])-1),Счёт!$B488)),"")</f>
        <v/>
      </c>
      <c r="E488" t="str" cm="1">
        <f t="array" ref="E488">IFERROR(INDEX([1]!Таблица4[Ширина],SMALL(IF([1]!Таблица4[Заявка]=Счёт!$C$2,ROW([1]!Таблица4[Ширина])-1),Счёт!$B488)),"")</f>
        <v/>
      </c>
      <c r="F488" t="str">
        <f t="array" ref="F488">IFERROR(INDEX([1]!Таблица4[Высота],SMALL(IF([1]!Таблица4[Заявка]=Счёт!$C$2,ROW([1]!Таблица4[Высота])-1),Счёт!$B488)),"")</f>
        <v/>
      </c>
      <c r="G488" t="str" cm="1">
        <f t="array" ref="G488">IFERROR(INDEX([1]!Таблица4[Кол.во.],SMALL(IF([1]!Таблица4[Заявка]=Счёт!$C$2,ROW([1]!Таблица4[Высота])-1),Счёт!$B488)),"")</f>
        <v/>
      </c>
      <c r="H488" t="str" cm="1">
        <f t="array" ref="H488">IFERROR((INDEX([1]!Таблица4[Площадь],SMALL(IF([1]!Таблица4[Заявка]=Счёт!$C$2,ROW([1]!Таблица4[Высота])-1),Счёт!$B488))*G488),"")</f>
        <v/>
      </c>
      <c r="I488" t="str" cm="1">
        <f t="array" ref="I488">IFERROR(INDEX([1]!Таблица4[Цена],SMALL(IF([1]!Таблица4[Заявка]=Счёт!$C$2,ROW([1]!Таблица4[Высота])-1),Счёт!$B488)),"")</f>
        <v/>
      </c>
      <c r="J488" t="str" cm="1">
        <f t="array" ref="J488">IFERROR(INDEX([1]!Таблица4[[Сумма ]],SMALL(IF([1]!Таблица4[Заявка]=Счёт!$C$2,ROW([1]!Таблица4[Высота])-1),Счёт!$B488)),"")</f>
        <v/>
      </c>
    </row>
    <row r="489" spans="1:10" x14ac:dyDescent="0.25">
      <c r="A489" s="10">
        <v>482</v>
      </c>
      <c r="B489" s="11" t="str">
        <f t="shared" si="7"/>
        <v/>
      </c>
      <c r="C489" t="str" cm="1">
        <f t="array" ref="C489">IFERROR("Стеклопакет -  "&amp; INDEX([1]!Таблица4[Формула],SMALL(IF([1]!Таблица4[Заявка]=Счёт!$C$2,ROW([1]!Таблица4[Ширина])-1),Счёт!$B489)),"")</f>
        <v/>
      </c>
      <c r="E489" t="str" cm="1">
        <f t="array" ref="E489">IFERROR(INDEX([1]!Таблица4[Ширина],SMALL(IF([1]!Таблица4[Заявка]=Счёт!$C$2,ROW([1]!Таблица4[Ширина])-1),Счёт!$B489)),"")</f>
        <v/>
      </c>
      <c r="F489" t="str">
        <f t="array" ref="F489">IFERROR(INDEX([1]!Таблица4[Высота],SMALL(IF([1]!Таблица4[Заявка]=Счёт!$C$2,ROW([1]!Таблица4[Высота])-1),Счёт!$B489)),"")</f>
        <v/>
      </c>
      <c r="G489" t="str" cm="1">
        <f t="array" ref="G489">IFERROR(INDEX([1]!Таблица4[Кол.во.],SMALL(IF([1]!Таблица4[Заявка]=Счёт!$C$2,ROW([1]!Таблица4[Высота])-1),Счёт!$B489)),"")</f>
        <v/>
      </c>
      <c r="H489" t="str" cm="1">
        <f t="array" ref="H489">IFERROR((INDEX([1]!Таблица4[Площадь],SMALL(IF([1]!Таблица4[Заявка]=Счёт!$C$2,ROW([1]!Таблица4[Высота])-1),Счёт!$B489))*G489),"")</f>
        <v/>
      </c>
      <c r="I489" t="str" cm="1">
        <f t="array" ref="I489">IFERROR(INDEX([1]!Таблица4[Цена],SMALL(IF([1]!Таблица4[Заявка]=Счёт!$C$2,ROW([1]!Таблица4[Высота])-1),Счёт!$B489)),"")</f>
        <v/>
      </c>
      <c r="J489" t="str" cm="1">
        <f t="array" ref="J489">IFERROR(INDEX([1]!Таблица4[[Сумма ]],SMALL(IF([1]!Таблица4[Заявка]=Счёт!$C$2,ROW([1]!Таблица4[Высота])-1),Счёт!$B489)),"")</f>
        <v/>
      </c>
    </row>
    <row r="490" spans="1:10" x14ac:dyDescent="0.25">
      <c r="A490" s="10">
        <v>483</v>
      </c>
      <c r="B490" s="11" t="str">
        <f t="shared" si="7"/>
        <v/>
      </c>
      <c r="C490" t="str" cm="1">
        <f t="array" ref="C490">IFERROR("Стеклопакет -  "&amp; INDEX([1]!Таблица4[Формула],SMALL(IF([1]!Таблица4[Заявка]=Счёт!$C$2,ROW([1]!Таблица4[Ширина])-1),Счёт!$B490)),"")</f>
        <v/>
      </c>
      <c r="E490" t="str" cm="1">
        <f t="array" ref="E490">IFERROR(INDEX([1]!Таблица4[Ширина],SMALL(IF([1]!Таблица4[Заявка]=Счёт!$C$2,ROW([1]!Таблица4[Ширина])-1),Счёт!$B490)),"")</f>
        <v/>
      </c>
      <c r="F490" t="str">
        <f t="array" ref="F490">IFERROR(INDEX([1]!Таблица4[Высота],SMALL(IF([1]!Таблица4[Заявка]=Счёт!$C$2,ROW([1]!Таблица4[Высота])-1),Счёт!$B490)),"")</f>
        <v/>
      </c>
      <c r="G490" t="str" cm="1">
        <f t="array" ref="G490">IFERROR(INDEX([1]!Таблица4[Кол.во.],SMALL(IF([1]!Таблица4[Заявка]=Счёт!$C$2,ROW([1]!Таблица4[Высота])-1),Счёт!$B490)),"")</f>
        <v/>
      </c>
      <c r="H490" t="str" cm="1">
        <f t="array" ref="H490">IFERROR((INDEX([1]!Таблица4[Площадь],SMALL(IF([1]!Таблица4[Заявка]=Счёт!$C$2,ROW([1]!Таблица4[Высота])-1),Счёт!$B490))*G490),"")</f>
        <v/>
      </c>
      <c r="I490" t="str" cm="1">
        <f t="array" ref="I490">IFERROR(INDEX([1]!Таблица4[Цена],SMALL(IF([1]!Таблица4[Заявка]=Счёт!$C$2,ROW([1]!Таблица4[Высота])-1),Счёт!$B490)),"")</f>
        <v/>
      </c>
      <c r="J490" t="str" cm="1">
        <f t="array" ref="J490">IFERROR(INDEX([1]!Таблица4[[Сумма ]],SMALL(IF([1]!Таблица4[Заявка]=Счёт!$C$2,ROW([1]!Таблица4[Высота])-1),Счёт!$B490)),"")</f>
        <v/>
      </c>
    </row>
    <row r="491" spans="1:10" x14ac:dyDescent="0.25">
      <c r="A491" s="10">
        <v>484</v>
      </c>
      <c r="B491" s="11" t="str">
        <f t="shared" si="7"/>
        <v/>
      </c>
      <c r="C491" t="str" cm="1">
        <f t="array" ref="C491">IFERROR("Стеклопакет -  "&amp; INDEX([1]!Таблица4[Формула],SMALL(IF([1]!Таблица4[Заявка]=Счёт!$C$2,ROW([1]!Таблица4[Ширина])-1),Счёт!$B491)),"")</f>
        <v/>
      </c>
      <c r="E491" t="str" cm="1">
        <f t="array" ref="E491">IFERROR(INDEX([1]!Таблица4[Ширина],SMALL(IF([1]!Таблица4[Заявка]=Счёт!$C$2,ROW([1]!Таблица4[Ширина])-1),Счёт!$B491)),"")</f>
        <v/>
      </c>
      <c r="F491" t="str">
        <f t="array" ref="F491">IFERROR(INDEX([1]!Таблица4[Высота],SMALL(IF([1]!Таблица4[Заявка]=Счёт!$C$2,ROW([1]!Таблица4[Высота])-1),Счёт!$B491)),"")</f>
        <v/>
      </c>
      <c r="G491" t="str" cm="1">
        <f t="array" ref="G491">IFERROR(INDEX([1]!Таблица4[Кол.во.],SMALL(IF([1]!Таблица4[Заявка]=Счёт!$C$2,ROW([1]!Таблица4[Высота])-1),Счёт!$B491)),"")</f>
        <v/>
      </c>
      <c r="H491" t="str" cm="1">
        <f t="array" ref="H491">IFERROR((INDEX([1]!Таблица4[Площадь],SMALL(IF([1]!Таблица4[Заявка]=Счёт!$C$2,ROW([1]!Таблица4[Высота])-1),Счёт!$B491))*G491),"")</f>
        <v/>
      </c>
      <c r="I491" t="str" cm="1">
        <f t="array" ref="I491">IFERROR(INDEX([1]!Таблица4[Цена],SMALL(IF([1]!Таблица4[Заявка]=Счёт!$C$2,ROW([1]!Таблица4[Высота])-1),Счёт!$B491)),"")</f>
        <v/>
      </c>
      <c r="J491" t="str" cm="1">
        <f t="array" ref="J491">IFERROR(INDEX([1]!Таблица4[[Сумма ]],SMALL(IF([1]!Таблица4[Заявка]=Счёт!$C$2,ROW([1]!Таблица4[Высота])-1),Счёт!$B491)),"")</f>
        <v/>
      </c>
    </row>
    <row r="492" spans="1:10" x14ac:dyDescent="0.25">
      <c r="A492" s="10">
        <v>485</v>
      </c>
      <c r="B492" s="11" t="str">
        <f t="shared" si="7"/>
        <v/>
      </c>
      <c r="C492" t="str" cm="1">
        <f t="array" ref="C492">IFERROR("Стеклопакет -  "&amp; INDEX([1]!Таблица4[Формула],SMALL(IF([1]!Таблица4[Заявка]=Счёт!$C$2,ROW([1]!Таблица4[Ширина])-1),Счёт!$B492)),"")</f>
        <v/>
      </c>
      <c r="E492" t="str" cm="1">
        <f t="array" ref="E492">IFERROR(INDEX([1]!Таблица4[Ширина],SMALL(IF([1]!Таблица4[Заявка]=Счёт!$C$2,ROW([1]!Таблица4[Ширина])-1),Счёт!$B492)),"")</f>
        <v/>
      </c>
      <c r="F492" t="str">
        <f t="array" ref="F492">IFERROR(INDEX([1]!Таблица4[Высота],SMALL(IF([1]!Таблица4[Заявка]=Счёт!$C$2,ROW([1]!Таблица4[Высота])-1),Счёт!$B492)),"")</f>
        <v/>
      </c>
      <c r="G492" t="str" cm="1">
        <f t="array" ref="G492">IFERROR(INDEX([1]!Таблица4[Кол.во.],SMALL(IF([1]!Таблица4[Заявка]=Счёт!$C$2,ROW([1]!Таблица4[Высота])-1),Счёт!$B492)),"")</f>
        <v/>
      </c>
      <c r="H492" t="str" cm="1">
        <f t="array" ref="H492">IFERROR((INDEX([1]!Таблица4[Площадь],SMALL(IF([1]!Таблица4[Заявка]=Счёт!$C$2,ROW([1]!Таблица4[Высота])-1),Счёт!$B492))*G492),"")</f>
        <v/>
      </c>
      <c r="I492" t="str" cm="1">
        <f t="array" ref="I492">IFERROR(INDEX([1]!Таблица4[Цена],SMALL(IF([1]!Таблица4[Заявка]=Счёт!$C$2,ROW([1]!Таблица4[Высота])-1),Счёт!$B492)),"")</f>
        <v/>
      </c>
      <c r="J492" t="str" cm="1">
        <f t="array" ref="J492">IFERROR(INDEX([1]!Таблица4[[Сумма ]],SMALL(IF([1]!Таблица4[Заявка]=Счёт!$C$2,ROW([1]!Таблица4[Высота])-1),Счёт!$B492)),"")</f>
        <v/>
      </c>
    </row>
    <row r="493" spans="1:10" x14ac:dyDescent="0.25">
      <c r="A493" s="10">
        <v>486</v>
      </c>
      <c r="B493" s="11" t="str">
        <f t="shared" si="7"/>
        <v/>
      </c>
      <c r="C493" t="str" cm="1">
        <f t="array" ref="C493">IFERROR("Стеклопакет -  "&amp; INDEX([1]!Таблица4[Формула],SMALL(IF([1]!Таблица4[Заявка]=Счёт!$C$2,ROW([1]!Таблица4[Ширина])-1),Счёт!$B493)),"")</f>
        <v/>
      </c>
      <c r="E493" t="str" cm="1">
        <f t="array" ref="E493">IFERROR(INDEX([1]!Таблица4[Ширина],SMALL(IF([1]!Таблица4[Заявка]=Счёт!$C$2,ROW([1]!Таблица4[Ширина])-1),Счёт!$B493)),"")</f>
        <v/>
      </c>
      <c r="F493" t="str">
        <f t="array" ref="F493">IFERROR(INDEX([1]!Таблица4[Высота],SMALL(IF([1]!Таблица4[Заявка]=Счёт!$C$2,ROW([1]!Таблица4[Высота])-1),Счёт!$B493)),"")</f>
        <v/>
      </c>
      <c r="G493" t="str" cm="1">
        <f t="array" ref="G493">IFERROR(INDEX([1]!Таблица4[Кол.во.],SMALL(IF([1]!Таблица4[Заявка]=Счёт!$C$2,ROW([1]!Таблица4[Высота])-1),Счёт!$B493)),"")</f>
        <v/>
      </c>
      <c r="H493" t="str" cm="1">
        <f t="array" ref="H493">IFERROR((INDEX([1]!Таблица4[Площадь],SMALL(IF([1]!Таблица4[Заявка]=Счёт!$C$2,ROW([1]!Таблица4[Высота])-1),Счёт!$B493))*G493),"")</f>
        <v/>
      </c>
      <c r="I493" t="str" cm="1">
        <f t="array" ref="I493">IFERROR(INDEX([1]!Таблица4[Цена],SMALL(IF([1]!Таблица4[Заявка]=Счёт!$C$2,ROW([1]!Таблица4[Высота])-1),Счёт!$B493)),"")</f>
        <v/>
      </c>
      <c r="J493" t="str" cm="1">
        <f t="array" ref="J493">IFERROR(INDEX([1]!Таблица4[[Сумма ]],SMALL(IF([1]!Таблица4[Заявка]=Счёт!$C$2,ROW([1]!Таблица4[Высота])-1),Счёт!$B493)),"")</f>
        <v/>
      </c>
    </row>
    <row r="494" spans="1:10" x14ac:dyDescent="0.25">
      <c r="A494" s="10">
        <v>487</v>
      </c>
      <c r="B494" s="11" t="str">
        <f t="shared" si="7"/>
        <v/>
      </c>
      <c r="C494" t="str" cm="1">
        <f t="array" ref="C494">IFERROR("Стеклопакет -  "&amp; INDEX([1]!Таблица4[Формула],SMALL(IF([1]!Таблица4[Заявка]=Счёт!$C$2,ROW([1]!Таблица4[Ширина])-1),Счёт!$B494)),"")</f>
        <v/>
      </c>
      <c r="E494" t="str" cm="1">
        <f t="array" ref="E494">IFERROR(INDEX([1]!Таблица4[Ширина],SMALL(IF([1]!Таблица4[Заявка]=Счёт!$C$2,ROW([1]!Таблица4[Ширина])-1),Счёт!$B494)),"")</f>
        <v/>
      </c>
      <c r="F494" t="str">
        <f t="array" ref="F494">IFERROR(INDEX([1]!Таблица4[Высота],SMALL(IF([1]!Таблица4[Заявка]=Счёт!$C$2,ROW([1]!Таблица4[Высота])-1),Счёт!$B494)),"")</f>
        <v/>
      </c>
      <c r="G494" t="str" cm="1">
        <f t="array" ref="G494">IFERROR(INDEX([1]!Таблица4[Кол.во.],SMALL(IF([1]!Таблица4[Заявка]=Счёт!$C$2,ROW([1]!Таблица4[Высота])-1),Счёт!$B494)),"")</f>
        <v/>
      </c>
      <c r="H494" t="str" cm="1">
        <f t="array" ref="H494">IFERROR((INDEX([1]!Таблица4[Площадь],SMALL(IF([1]!Таблица4[Заявка]=Счёт!$C$2,ROW([1]!Таблица4[Высота])-1),Счёт!$B494))*G494),"")</f>
        <v/>
      </c>
      <c r="I494" t="str" cm="1">
        <f t="array" ref="I494">IFERROR(INDEX([1]!Таблица4[Цена],SMALL(IF([1]!Таблица4[Заявка]=Счёт!$C$2,ROW([1]!Таблица4[Высота])-1),Счёт!$B494)),"")</f>
        <v/>
      </c>
      <c r="J494" t="str" cm="1">
        <f t="array" ref="J494">IFERROR(INDEX([1]!Таблица4[[Сумма ]],SMALL(IF([1]!Таблица4[Заявка]=Счёт!$C$2,ROW([1]!Таблица4[Высота])-1),Счёт!$B494)),"")</f>
        <v/>
      </c>
    </row>
    <row r="495" spans="1:10" x14ac:dyDescent="0.25">
      <c r="A495" s="10">
        <v>488</v>
      </c>
      <c r="B495" s="11" t="str">
        <f t="shared" si="7"/>
        <v/>
      </c>
    </row>
    <row r="496" spans="1:10" x14ac:dyDescent="0.25">
      <c r="A496" s="10">
        <v>489</v>
      </c>
      <c r="B496" s="11" t="str">
        <f t="shared" si="7"/>
        <v/>
      </c>
    </row>
    <row r="497" spans="1:2" x14ac:dyDescent="0.25">
      <c r="A497" s="10">
        <v>490</v>
      </c>
      <c r="B497" s="11" t="str">
        <f t="shared" si="7"/>
        <v/>
      </c>
    </row>
    <row r="498" spans="1:2" x14ac:dyDescent="0.25">
      <c r="A498" s="10">
        <v>491</v>
      </c>
      <c r="B498" s="11" t="str">
        <f t="shared" si="7"/>
        <v/>
      </c>
    </row>
    <row r="499" spans="1:2" x14ac:dyDescent="0.25">
      <c r="A499" s="10">
        <v>492</v>
      </c>
      <c r="B499" s="11" t="str">
        <f t="shared" si="7"/>
        <v/>
      </c>
    </row>
    <row r="500" spans="1:2" x14ac:dyDescent="0.25">
      <c r="A500" s="10">
        <v>493</v>
      </c>
      <c r="B500" s="11" t="str">
        <f t="shared" si="7"/>
        <v/>
      </c>
    </row>
    <row r="501" spans="1:2" x14ac:dyDescent="0.25">
      <c r="A501" s="10">
        <v>494</v>
      </c>
      <c r="B501" s="11" t="str">
        <f t="shared" si="7"/>
        <v/>
      </c>
    </row>
  </sheetData>
  <mergeCells count="1">
    <mergeCell ref="D1:J1"/>
  </mergeCells>
  <conditionalFormatting sqref="B8:J501">
    <cfRule type="notContainsBlanks" dxfId="0" priority="1">
      <formula>LEN(TRIM(B8))&gt;0</formula>
    </cfRule>
  </conditionalFormatting>
  <pageMargins left="0.7" right="0.7" top="0.75" bottom="0.75" header="0.3" footer="0.3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Счёт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 shush</dc:creator>
  <cp:lastModifiedBy>An shush</cp:lastModifiedBy>
  <dcterms:created xsi:type="dcterms:W3CDTF">2024-12-31T11:03:50Z</dcterms:created>
  <dcterms:modified xsi:type="dcterms:W3CDTF">2024-12-31T11:06:29Z</dcterms:modified>
</cp:coreProperties>
</file>