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asumova.li.HEATMR\Documents\"/>
    </mc:Choice>
  </mc:AlternateContent>
  <xr:revisionPtr revIDLastSave="0" documentId="13_ncr:1_{36BC5A62-608E-4A33-AE70-8181DB194075}" xr6:coauthVersionLast="45" xr6:coauthVersionMax="47" xr10:uidLastSave="{00000000-0000-0000-0000-000000000000}"/>
  <bookViews>
    <workbookView xWindow="-108" yWindow="-108" windowWidth="23256" windowHeight="12456" tabRatio="761" xr2:uid="{00000000-000D-0000-FFFF-FFFF00000000}"/>
  </bookViews>
  <sheets>
    <sheet name="ОДР" sheetId="16" r:id="rId1"/>
    <sheet name="Сравнение" sheetId="18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6" l="1"/>
  <c r="F54" i="16"/>
  <c r="F56" i="16"/>
  <c r="C58" i="16"/>
  <c r="D58" i="16"/>
  <c r="E58" i="16"/>
  <c r="F60" i="16"/>
  <c r="F61" i="16"/>
  <c r="F62" i="16"/>
  <c r="F63" i="16"/>
  <c r="C55" i="16"/>
  <c r="D55" i="16"/>
  <c r="E55" i="16"/>
  <c r="F57" i="16"/>
  <c r="C64" i="16"/>
  <c r="D64" i="16"/>
  <c r="E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55" i="16" l="1"/>
  <c r="F64" i="16"/>
  <c r="F59" i="16"/>
  <c r="F58" i="16" s="1"/>
  <c r="D71" i="18"/>
  <c r="C71" i="18"/>
  <c r="D67" i="18"/>
  <c r="C67" i="18"/>
  <c r="D53" i="18"/>
  <c r="D27" i="18"/>
  <c r="D24" i="18" s="1"/>
  <c r="C27" i="18"/>
  <c r="C24" i="18" s="1"/>
  <c r="D8" i="18"/>
  <c r="D7" i="18" s="1"/>
  <c r="D82" i="18" s="1"/>
  <c r="C8" i="18"/>
  <c r="C7" i="18" s="1"/>
  <c r="D78" i="18"/>
  <c r="C78" i="18"/>
  <c r="E78" i="16"/>
  <c r="C78" i="16"/>
  <c r="F79" i="16"/>
  <c r="F80" i="16" l="1"/>
  <c r="F78" i="16" s="1"/>
  <c r="C52" i="18"/>
  <c r="D78" i="16"/>
  <c r="D6" i="18"/>
  <c r="D52" i="18"/>
  <c r="C6" i="18"/>
  <c r="E27" i="16"/>
  <c r="E24" i="16" s="1"/>
  <c r="F13" i="16"/>
  <c r="F14" i="16"/>
  <c r="F15" i="16"/>
  <c r="F16" i="16"/>
  <c r="F17" i="16"/>
  <c r="F18" i="16"/>
  <c r="F19" i="16"/>
  <c r="F20" i="16"/>
  <c r="F21" i="16"/>
  <c r="F22" i="16"/>
  <c r="F23" i="16"/>
  <c r="F12" i="16"/>
  <c r="F10" i="16"/>
  <c r="F9" i="16"/>
  <c r="C53" i="16"/>
  <c r="C27" i="16"/>
  <c r="C24" i="16" s="1"/>
  <c r="C8" i="16"/>
  <c r="D53" i="16"/>
  <c r="D27" i="16"/>
  <c r="D24" i="16" s="1"/>
  <c r="D7" i="16"/>
  <c r="D82" i="16" s="1"/>
  <c r="E53" i="16"/>
  <c r="E7" i="16"/>
  <c r="E82" i="16" s="1"/>
  <c r="C7" i="16" l="1"/>
  <c r="F8" i="16"/>
  <c r="C52" i="16"/>
  <c r="D77" i="18"/>
  <c r="C77" i="18"/>
  <c r="C83" i="18" s="1"/>
  <c r="D52" i="16"/>
  <c r="E6" i="16"/>
  <c r="C6" i="16"/>
  <c r="D6" i="16"/>
  <c r="C77" i="16" l="1"/>
  <c r="C83" i="16" s="1"/>
  <c r="E52" i="16"/>
  <c r="E77" i="16" s="1"/>
  <c r="D84" i="18"/>
  <c r="D83" i="18"/>
  <c r="C84" i="18"/>
  <c r="D77" i="16"/>
  <c r="F53" i="16"/>
  <c r="F52" i="16" l="1"/>
  <c r="E84" i="16"/>
  <c r="E83" i="16"/>
  <c r="D84" i="16"/>
  <c r="D83" i="16"/>
  <c r="C84" i="16"/>
  <c r="F27" i="16"/>
  <c r="F24" i="16" s="1"/>
  <c r="F7" i="16"/>
  <c r="F82" i="16" s="1"/>
  <c r="F6" i="16" l="1"/>
  <c r="F77" i="16" s="1"/>
  <c r="F84" i="16" l="1"/>
  <c r="F83" i="16"/>
</calcChain>
</file>

<file path=xl/sharedStrings.xml><?xml version="1.0" encoding="utf-8"?>
<sst xmlns="http://schemas.openxmlformats.org/spreadsheetml/2006/main" count="205" uniqueCount="64">
  <si>
    <t>Налог на прибыль</t>
  </si>
  <si>
    <t>Выручка</t>
  </si>
  <si>
    <t>Управленческие расходы</t>
  </si>
  <si>
    <t>Прочие доходы и расходы</t>
  </si>
  <si>
    <t>Прочие доходы</t>
  </si>
  <si>
    <t>Прочие расходы</t>
  </si>
  <si>
    <t>Наименование показателя</t>
  </si>
  <si>
    <t>2120</t>
  </si>
  <si>
    <t>2100</t>
  </si>
  <si>
    <t>Коммерческие расходы</t>
  </si>
  <si>
    <t>2210</t>
  </si>
  <si>
    <t>2220</t>
  </si>
  <si>
    <t>2200</t>
  </si>
  <si>
    <t>Проценты к получению</t>
  </si>
  <si>
    <t>2320</t>
  </si>
  <si>
    <t>Проценты к уплате</t>
  </si>
  <si>
    <t>2330</t>
  </si>
  <si>
    <t>2340</t>
  </si>
  <si>
    <t>2350</t>
  </si>
  <si>
    <t>2300</t>
  </si>
  <si>
    <t>2410</t>
  </si>
  <si>
    <t>текущий налог на прибыль</t>
  </si>
  <si>
    <t>отложенный налог на прибыль</t>
  </si>
  <si>
    <t>Прочее</t>
  </si>
  <si>
    <t>2460</t>
  </si>
  <si>
    <t>2400</t>
  </si>
  <si>
    <t>Себестоимость</t>
  </si>
  <si>
    <t>Погрешность расчета себестоимости</t>
  </si>
  <si>
    <t>Прибыль до налогообложения</t>
  </si>
  <si>
    <t>Чистая прибыль</t>
  </si>
  <si>
    <t>Прибыль от продаж</t>
  </si>
  <si>
    <t>Валовая прибыль</t>
  </si>
  <si>
    <t>Прочие расходы на продажу</t>
  </si>
  <si>
    <t>Выручка с НДС</t>
  </si>
  <si>
    <t>Материальные расходы</t>
  </si>
  <si>
    <t>НДС 20%</t>
  </si>
  <si>
    <t>Отчет о доходах и расходах (с расшифровками)</t>
  </si>
  <si>
    <t>Прибыль (убыток) прошлых лет</t>
  </si>
  <si>
    <t>Всего</t>
  </si>
  <si>
    <t>Отчет о доходах и расходах (сравнение)</t>
  </si>
  <si>
    <t>период 2023</t>
  </si>
  <si>
    <t>период 2022</t>
  </si>
  <si>
    <t>месяц1</t>
  </si>
  <si>
    <t>месяц2</t>
  </si>
  <si>
    <t>месяц3</t>
  </si>
  <si>
    <t>Например: Курсовые разницы всегда показывались свернуто в Прочих расходах (91.02 минус 91.01).</t>
  </si>
  <si>
    <t>Аналогично статья Доходы при конвертации валюты всегда вычитались из статьи Расходы при конвертации валюты</t>
  </si>
  <si>
    <t>Возможность формировать отчет в рублях и в тысячах рублей</t>
  </si>
  <si>
    <t>период года</t>
  </si>
  <si>
    <t>руб./тыс. руб.</t>
  </si>
  <si>
    <t>Рентабельность</t>
  </si>
  <si>
    <t>EBITDA</t>
  </si>
  <si>
    <t>Объединение сверху необходимо и по кварталам</t>
  </si>
  <si>
    <t xml:space="preserve">возможно ли сделать в отчете так, чтобы статьи связанные с валютой показывались свернуто? </t>
  </si>
  <si>
    <t>26 Амортизация</t>
  </si>
  <si>
    <t xml:space="preserve">26 Аренда </t>
  </si>
  <si>
    <t xml:space="preserve">26 ГСМ </t>
  </si>
  <si>
    <t>26 …..</t>
  </si>
  <si>
    <t>91.01 …</t>
  </si>
  <si>
    <t>91.02 ….</t>
  </si>
  <si>
    <t>20….</t>
  </si>
  <si>
    <t>26…..</t>
  </si>
  <si>
    <t>91.01….</t>
  </si>
  <si>
    <t>91.02….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</si>
</sst>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i/>
      <u/>
      <sz val="12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Arial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rgb="FFFBF9EC"/>
        <bgColor auto="1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9" fontId="11" fillId="0" borderId="0" applyFont="0" applyFill="0" applyBorder="0" applyAlignment="0" applyProtection="0"/>
  </cellStyleXfs>
  <cellXfs count="32">
    <xf numFmtId="0" fontId="0" fillId="0" borderId="0" xfId="0"/>
    <xf numFmtId="49" fontId="0" fillId="0" borderId="0" xfId="0" applyNumberFormat="1" applyAlignment="1">
      <alignment horizontal="center" vertical="center"/>
    </xf>
    <xf numFmtId="0" fontId="5" fillId="0" borderId="0" xfId="1" applyNumberFormat="1" applyFont="1"/>
    <xf numFmtId="0" fontId="1" fillId="0" borderId="0" xfId="4"/>
    <xf numFmtId="49" fontId="1" fillId="0" borderId="0" xfId="4" applyNumberFormat="1" applyAlignment="1">
      <alignment horizontal="center" vertical="center"/>
    </xf>
    <xf numFmtId="0" fontId="1" fillId="0" borderId="0" xfId="2"/>
    <xf numFmtId="0" fontId="1" fillId="0" borderId="0" xfId="2" applyAlignment="1">
      <alignment horizontal="left"/>
    </xf>
    <xf numFmtId="4" fontId="6" fillId="0" borderId="1" xfId="2" applyNumberFormat="1" applyFont="1" applyBorder="1" applyAlignment="1">
      <alignment horizontal="right" vertical="top"/>
    </xf>
    <xf numFmtId="49" fontId="1" fillId="0" borderId="0" xfId="2" applyNumberFormat="1" applyAlignment="1">
      <alignment horizontal="center" vertical="center"/>
    </xf>
    <xf numFmtId="4" fontId="2" fillId="3" borderId="1" xfId="2" applyNumberFormat="1" applyFont="1" applyFill="1" applyBorder="1" applyAlignment="1">
      <alignment horizontal="right" vertical="top"/>
    </xf>
    <xf numFmtId="0" fontId="2" fillId="4" borderId="1" xfId="2" applyFont="1" applyFill="1" applyBorder="1" applyAlignment="1">
      <alignment horizontal="left" vertical="top" wrapText="1" indent="2"/>
    </xf>
    <xf numFmtId="0" fontId="6" fillId="0" borderId="1" xfId="2" applyFont="1" applyBorder="1" applyAlignment="1">
      <alignment horizontal="left" vertical="top" wrapText="1" indent="6"/>
    </xf>
    <xf numFmtId="0" fontId="6" fillId="0" borderId="1" xfId="2" applyFont="1" applyBorder="1" applyAlignment="1">
      <alignment horizontal="left" vertical="top" wrapText="1" indent="8"/>
    </xf>
    <xf numFmtId="0" fontId="6" fillId="0" borderId="1" xfId="2" applyFont="1" applyBorder="1" applyAlignment="1">
      <alignment horizontal="left" vertical="top" wrapText="1" indent="10"/>
    </xf>
    <xf numFmtId="0" fontId="4" fillId="0" borderId="0" xfId="0" applyFont="1"/>
    <xf numFmtId="49" fontId="6" fillId="0" borderId="1" xfId="2" applyNumberFormat="1" applyFont="1" applyBorder="1" applyAlignment="1">
      <alignment horizontal="center" vertical="center" wrapText="1"/>
    </xf>
    <xf numFmtId="49" fontId="2" fillId="3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right" vertical="top"/>
    </xf>
    <xf numFmtId="0" fontId="8" fillId="0" borderId="0" xfId="2" applyFont="1"/>
    <xf numFmtId="17" fontId="5" fillId="2" borderId="2" xfId="2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2" applyFont="1" applyAlignment="1">
      <alignment horizontal="right"/>
    </xf>
    <xf numFmtId="0" fontId="12" fillId="2" borderId="1" xfId="2" applyFont="1" applyFill="1" applyBorder="1" applyAlignment="1">
      <alignment horizontal="left" vertical="top"/>
    </xf>
    <xf numFmtId="4" fontId="12" fillId="2" borderId="1" xfId="2" applyNumberFormat="1" applyFont="1" applyFill="1" applyBorder="1" applyAlignment="1">
      <alignment horizontal="right" vertical="top"/>
    </xf>
    <xf numFmtId="0" fontId="12" fillId="0" borderId="0" xfId="0" applyFont="1"/>
    <xf numFmtId="9" fontId="2" fillId="3" borderId="1" xfId="5" applyFont="1" applyFill="1" applyBorder="1" applyAlignment="1">
      <alignment horizontal="right" vertical="top"/>
    </xf>
    <xf numFmtId="0" fontId="2" fillId="4" borderId="1" xfId="2" applyFont="1" applyFill="1" applyBorder="1" applyAlignment="1">
      <alignment horizontal="left" vertical="top" wrapText="1" indent="4"/>
    </xf>
    <xf numFmtId="0" fontId="12" fillId="2" borderId="1" xfId="2" applyFont="1" applyFill="1" applyBorder="1" applyAlignment="1">
      <alignment horizontal="center" vertical="top"/>
    </xf>
    <xf numFmtId="0" fontId="2" fillId="3" borderId="1" xfId="2" applyFont="1" applyFill="1" applyBorder="1" applyAlignment="1">
      <alignment horizontal="left" vertical="top" wrapText="1" indent="2"/>
    </xf>
  </cellXfs>
  <cellStyles count="6">
    <cellStyle name="Обычный" xfId="0" builtinId="0"/>
    <cellStyle name="Обычный 2" xfId="3" xr:uid="{00000000-0005-0000-0000-000002000000}"/>
    <cellStyle name="Обычный 3" xfId="2" xr:uid="{00000000-0005-0000-0000-000003000000}"/>
    <cellStyle name="Обычный_20" xfId="1" xr:uid="{00000000-0005-0000-0000-000004000000}"/>
    <cellStyle name="Обычный_Лист1" xfId="4" xr:uid="{00000000-0005-0000-0000-000005000000}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F9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A65" sqref="A65:A74"/>
    </sheetView>
  </sheetViews>
  <sheetFormatPr defaultRowHeight="10.199999999999999" outlineLevelRow="3" outlineLevelCol="1" x14ac:dyDescent="0.2"/>
  <cols>
    <col min="1" max="1" width="65" customWidth="1"/>
    <col min="2" max="2" width="10.7109375" style="1" customWidth="1"/>
    <col min="3" max="5" width="23.42578125" customWidth="1" outlineLevel="1"/>
    <col min="6" max="6" width="23.42578125" customWidth="1"/>
    <col min="11" max="11" width="27" customWidth="1"/>
    <col min="12" max="12" width="22.85546875" customWidth="1"/>
  </cols>
  <sheetData>
    <row r="1" spans="1:6" ht="6" customHeight="1" x14ac:dyDescent="0.3">
      <c r="A1" s="2"/>
      <c r="B1" s="8"/>
      <c r="C1" s="6"/>
      <c r="D1" s="6"/>
      <c r="E1" s="6"/>
      <c r="F1" s="6"/>
    </row>
    <row r="2" spans="1:6" ht="15.6" x14ac:dyDescent="0.3">
      <c r="A2" s="21" t="s">
        <v>36</v>
      </c>
      <c r="B2" s="8"/>
      <c r="C2" s="5"/>
      <c r="D2" s="5"/>
      <c r="E2" s="5"/>
      <c r="F2" s="5"/>
    </row>
    <row r="3" spans="1:6" ht="15.6" x14ac:dyDescent="0.3">
      <c r="A3" s="21" t="s">
        <v>48</v>
      </c>
      <c r="B3" s="8"/>
      <c r="C3" s="5"/>
      <c r="D3" s="5"/>
      <c r="E3" s="5"/>
    </row>
    <row r="4" spans="1:6" ht="9.6" customHeight="1" x14ac:dyDescent="0.3">
      <c r="A4" s="24" t="s">
        <v>49</v>
      </c>
      <c r="B4" s="8"/>
      <c r="C4" s="6"/>
      <c r="D4" s="6"/>
      <c r="E4" s="6"/>
      <c r="F4" s="6"/>
    </row>
    <row r="5" spans="1:6" s="14" customFormat="1" ht="15" customHeight="1" x14ac:dyDescent="0.2">
      <c r="A5" s="17" t="s">
        <v>6</v>
      </c>
      <c r="B5" s="18"/>
      <c r="C5" s="22" t="s">
        <v>42</v>
      </c>
      <c r="D5" s="22" t="s">
        <v>43</v>
      </c>
      <c r="E5" s="22" t="s">
        <v>44</v>
      </c>
      <c r="F5" s="19" t="s">
        <v>38</v>
      </c>
    </row>
    <row r="6" spans="1:6" x14ac:dyDescent="0.2">
      <c r="A6" s="31" t="s">
        <v>30</v>
      </c>
      <c r="B6" s="16" t="s">
        <v>12</v>
      </c>
      <c r="C6" s="9">
        <f>C7-C24</f>
        <v>-2400</v>
      </c>
      <c r="D6" s="9">
        <f>D7-D24</f>
        <v>-2500</v>
      </c>
      <c r="E6" s="9">
        <f>E7-E24</f>
        <v>-2500</v>
      </c>
      <c r="F6" s="9">
        <f>F7-F24</f>
        <v>-2600</v>
      </c>
    </row>
    <row r="7" spans="1:6" outlineLevel="1" x14ac:dyDescent="0.2">
      <c r="A7" s="11" t="s">
        <v>31</v>
      </c>
      <c r="B7" s="15" t="s">
        <v>8</v>
      </c>
      <c r="C7" s="7">
        <f>C8-C11</f>
        <v>0</v>
      </c>
      <c r="D7" s="7">
        <f>D8-D11</f>
        <v>-100</v>
      </c>
      <c r="E7" s="7">
        <f>E8-E11</f>
        <v>-100</v>
      </c>
      <c r="F7" s="7">
        <f>F8-F11</f>
        <v>-200</v>
      </c>
    </row>
    <row r="8" spans="1:6" ht="11.25" customHeight="1" outlineLevel="2" x14ac:dyDescent="0.2">
      <c r="A8" s="12" t="s">
        <v>1</v>
      </c>
      <c r="B8" s="15">
        <v>2110</v>
      </c>
      <c r="C8" s="7">
        <f>C9-C10</f>
        <v>0</v>
      </c>
      <c r="D8" s="7">
        <v>1900</v>
      </c>
      <c r="E8" s="7">
        <v>1900</v>
      </c>
      <c r="F8" s="7">
        <f>SUM(C8:E8)</f>
        <v>3800</v>
      </c>
    </row>
    <row r="9" spans="1:6" ht="15" customHeight="1" outlineLevel="3" x14ac:dyDescent="0.2">
      <c r="A9" s="13" t="s">
        <v>33</v>
      </c>
      <c r="B9" s="15"/>
      <c r="C9" s="7">
        <v>0</v>
      </c>
      <c r="D9" s="7">
        <v>16159614.92</v>
      </c>
      <c r="E9" s="7">
        <v>16159614.92</v>
      </c>
      <c r="F9" s="7">
        <f>SUM(C9:E9)</f>
        <v>32319229.84</v>
      </c>
    </row>
    <row r="10" spans="1:6" ht="15" customHeight="1" outlineLevel="3" x14ac:dyDescent="0.2">
      <c r="A10" s="13" t="s">
        <v>35</v>
      </c>
      <c r="B10" s="15"/>
      <c r="C10" s="7">
        <v>0</v>
      </c>
      <c r="D10" s="7">
        <v>2693269.16</v>
      </c>
      <c r="E10" s="7">
        <v>2693269.16</v>
      </c>
      <c r="F10" s="7">
        <f>SUM(C10:E10)</f>
        <v>5386538.3200000003</v>
      </c>
    </row>
    <row r="11" spans="1:6" ht="11.25" customHeight="1" outlineLevel="2" x14ac:dyDescent="0.2">
      <c r="A11" s="12" t="s">
        <v>26</v>
      </c>
      <c r="B11" s="15" t="s">
        <v>7</v>
      </c>
      <c r="C11" s="7">
        <v>0</v>
      </c>
      <c r="D11" s="7">
        <v>2000</v>
      </c>
      <c r="E11" s="7">
        <v>2000</v>
      </c>
      <c r="F11" s="7">
        <f>SUM(C11:E11)</f>
        <v>4000</v>
      </c>
    </row>
    <row r="12" spans="1:6" outlineLevel="3" x14ac:dyDescent="0.2">
      <c r="A12" s="13" t="s">
        <v>34</v>
      </c>
      <c r="B12" s="15"/>
      <c r="C12" s="20"/>
      <c r="D12" s="20"/>
      <c r="E12" s="20"/>
      <c r="F12" s="20">
        <f>SUM(C12:E12)</f>
        <v>0</v>
      </c>
    </row>
    <row r="13" spans="1:6" outlineLevel="3" x14ac:dyDescent="0.2">
      <c r="A13" s="13" t="s">
        <v>60</v>
      </c>
      <c r="B13" s="15"/>
      <c r="C13" s="20"/>
      <c r="D13" s="20"/>
      <c r="E13" s="20"/>
      <c r="F13" s="20">
        <f t="shared" ref="F13:F23" si="0">SUM(C13:E13)</f>
        <v>0</v>
      </c>
    </row>
    <row r="14" spans="1:6" outlineLevel="3" x14ac:dyDescent="0.2">
      <c r="A14" s="13" t="s">
        <v>60</v>
      </c>
      <c r="B14" s="15"/>
      <c r="C14" s="20"/>
      <c r="D14" s="20"/>
      <c r="E14" s="20"/>
      <c r="F14" s="20">
        <f t="shared" si="0"/>
        <v>0</v>
      </c>
    </row>
    <row r="15" spans="1:6" outlineLevel="3" x14ac:dyDescent="0.2">
      <c r="A15" s="13" t="s">
        <v>60</v>
      </c>
      <c r="B15" s="15"/>
      <c r="C15" s="20"/>
      <c r="D15" s="20"/>
      <c r="E15" s="20"/>
      <c r="F15" s="20">
        <f t="shared" si="0"/>
        <v>0</v>
      </c>
    </row>
    <row r="16" spans="1:6" outlineLevel="3" x14ac:dyDescent="0.2">
      <c r="A16" s="13" t="s">
        <v>60</v>
      </c>
      <c r="B16" s="15"/>
      <c r="C16" s="20"/>
      <c r="D16" s="20"/>
      <c r="E16" s="20"/>
      <c r="F16" s="20">
        <f t="shared" si="0"/>
        <v>0</v>
      </c>
    </row>
    <row r="17" spans="1:6" outlineLevel="3" x14ac:dyDescent="0.2">
      <c r="A17" s="13" t="s">
        <v>60</v>
      </c>
      <c r="B17" s="15"/>
      <c r="C17" s="20"/>
      <c r="D17" s="20"/>
      <c r="E17" s="20"/>
      <c r="F17" s="20">
        <f t="shared" si="0"/>
        <v>0</v>
      </c>
    </row>
    <row r="18" spans="1:6" outlineLevel="3" x14ac:dyDescent="0.2">
      <c r="A18" s="13" t="s">
        <v>60</v>
      </c>
      <c r="B18" s="15"/>
      <c r="C18" s="20"/>
      <c r="D18" s="20"/>
      <c r="E18" s="20"/>
      <c r="F18" s="20">
        <f t="shared" si="0"/>
        <v>0</v>
      </c>
    </row>
    <row r="19" spans="1:6" outlineLevel="3" x14ac:dyDescent="0.2">
      <c r="A19" s="13" t="s">
        <v>60</v>
      </c>
      <c r="B19" s="15"/>
      <c r="C19" s="20"/>
      <c r="D19" s="20"/>
      <c r="E19" s="20"/>
      <c r="F19" s="20">
        <f t="shared" si="0"/>
        <v>0</v>
      </c>
    </row>
    <row r="20" spans="1:6" outlineLevel="3" x14ac:dyDescent="0.2">
      <c r="A20" s="13" t="s">
        <v>60</v>
      </c>
      <c r="B20" s="15"/>
      <c r="C20" s="20"/>
      <c r="D20" s="20"/>
      <c r="E20" s="20"/>
      <c r="F20" s="20">
        <f t="shared" si="0"/>
        <v>0</v>
      </c>
    </row>
    <row r="21" spans="1:6" outlineLevel="3" x14ac:dyDescent="0.2">
      <c r="A21" s="13" t="s">
        <v>60</v>
      </c>
      <c r="B21" s="15"/>
      <c r="C21" s="20"/>
      <c r="D21" s="20"/>
      <c r="E21" s="20"/>
      <c r="F21" s="20">
        <f t="shared" si="0"/>
        <v>0</v>
      </c>
    </row>
    <row r="22" spans="1:6" outlineLevel="3" x14ac:dyDescent="0.2">
      <c r="A22" s="13" t="s">
        <v>60</v>
      </c>
      <c r="B22" s="15"/>
      <c r="C22" s="20"/>
      <c r="D22" s="20"/>
      <c r="E22" s="20"/>
      <c r="F22" s="20">
        <f t="shared" si="0"/>
        <v>0</v>
      </c>
    </row>
    <row r="23" spans="1:6" outlineLevel="3" x14ac:dyDescent="0.2">
      <c r="A23" s="13" t="s">
        <v>60</v>
      </c>
      <c r="B23" s="15"/>
      <c r="C23" s="20"/>
      <c r="D23" s="20"/>
      <c r="E23" s="20"/>
      <c r="F23" s="20">
        <f t="shared" si="0"/>
        <v>0</v>
      </c>
    </row>
    <row r="24" spans="1:6" outlineLevel="1" x14ac:dyDescent="0.2">
      <c r="A24" s="11" t="s">
        <v>32</v>
      </c>
      <c r="B24" s="15"/>
      <c r="C24" s="7">
        <f>C25+C27</f>
        <v>2400</v>
      </c>
      <c r="D24" s="7">
        <f>D25+D27</f>
        <v>2400</v>
      </c>
      <c r="E24" s="7">
        <f>E25+E27</f>
        <v>2400</v>
      </c>
      <c r="F24" s="7">
        <f>F25+F27</f>
        <v>2400</v>
      </c>
    </row>
    <row r="25" spans="1:6" ht="11.25" customHeight="1" outlineLevel="2" x14ac:dyDescent="0.2">
      <c r="A25" s="12" t="s">
        <v>9</v>
      </c>
      <c r="B25" s="15" t="s">
        <v>10</v>
      </c>
      <c r="C25" s="7">
        <v>0</v>
      </c>
      <c r="D25" s="7">
        <v>0</v>
      </c>
      <c r="E25" s="7">
        <v>0</v>
      </c>
      <c r="F25" s="7">
        <v>0</v>
      </c>
    </row>
    <row r="26" spans="1:6" ht="15" customHeight="1" outlineLevel="3" x14ac:dyDescent="0.2">
      <c r="A26" s="13"/>
      <c r="B26" s="15"/>
      <c r="C26" s="7"/>
      <c r="D26" s="7"/>
      <c r="E26" s="7"/>
      <c r="F26" s="7"/>
    </row>
    <row r="27" spans="1:6" ht="11.25" customHeight="1" outlineLevel="2" x14ac:dyDescent="0.2">
      <c r="A27" s="12" t="s">
        <v>2</v>
      </c>
      <c r="B27" s="15" t="s">
        <v>11</v>
      </c>
      <c r="C27" s="7">
        <f>SUM(C28:C51)</f>
        <v>2400</v>
      </c>
      <c r="D27" s="7">
        <f>SUM(D28:D51)</f>
        <v>2400</v>
      </c>
      <c r="E27" s="7">
        <f>SUM(E28:E51)</f>
        <v>2400</v>
      </c>
      <c r="F27" s="7">
        <f>SUM(F28:F51)</f>
        <v>2400</v>
      </c>
    </row>
    <row r="28" spans="1:6" ht="15" customHeight="1" outlineLevel="3" x14ac:dyDescent="0.2">
      <c r="A28" s="13" t="s">
        <v>61</v>
      </c>
      <c r="B28" s="15"/>
      <c r="C28" s="7">
        <v>100</v>
      </c>
      <c r="D28" s="7">
        <v>100</v>
      </c>
      <c r="E28" s="7">
        <v>100</v>
      </c>
      <c r="F28" s="7">
        <v>100</v>
      </c>
    </row>
    <row r="29" spans="1:6" ht="11.25" customHeight="1" outlineLevel="3" x14ac:dyDescent="0.2">
      <c r="A29" s="13" t="s">
        <v>61</v>
      </c>
      <c r="B29" s="15"/>
      <c r="C29" s="7">
        <v>100</v>
      </c>
      <c r="D29" s="7">
        <v>100</v>
      </c>
      <c r="E29" s="7">
        <v>100</v>
      </c>
      <c r="F29" s="7">
        <v>100</v>
      </c>
    </row>
    <row r="30" spans="1:6" ht="11.25" customHeight="1" outlineLevel="3" x14ac:dyDescent="0.2">
      <c r="A30" s="13" t="s">
        <v>61</v>
      </c>
      <c r="B30" s="15"/>
      <c r="C30" s="7">
        <v>100</v>
      </c>
      <c r="D30" s="7">
        <v>100</v>
      </c>
      <c r="E30" s="7">
        <v>100</v>
      </c>
      <c r="F30" s="7">
        <v>100</v>
      </c>
    </row>
    <row r="31" spans="1:6" ht="11.25" customHeight="1" outlineLevel="3" x14ac:dyDescent="0.2">
      <c r="A31" s="13" t="s">
        <v>61</v>
      </c>
      <c r="B31" s="15"/>
      <c r="C31" s="7">
        <v>100</v>
      </c>
      <c r="D31" s="7">
        <v>100</v>
      </c>
      <c r="E31" s="7">
        <v>100</v>
      </c>
      <c r="F31" s="7">
        <v>100</v>
      </c>
    </row>
    <row r="32" spans="1:6" ht="11.25" customHeight="1" outlineLevel="3" x14ac:dyDescent="0.2">
      <c r="A32" s="13" t="s">
        <v>61</v>
      </c>
      <c r="B32" s="15"/>
      <c r="C32" s="7">
        <v>100</v>
      </c>
      <c r="D32" s="7">
        <v>100</v>
      </c>
      <c r="E32" s="7">
        <v>100</v>
      </c>
      <c r="F32" s="7">
        <v>100</v>
      </c>
    </row>
    <row r="33" spans="1:6" ht="11.25" customHeight="1" outlineLevel="3" x14ac:dyDescent="0.2">
      <c r="A33" s="13" t="s">
        <v>61</v>
      </c>
      <c r="B33" s="15"/>
      <c r="C33" s="7">
        <v>100</v>
      </c>
      <c r="D33" s="7">
        <v>100</v>
      </c>
      <c r="E33" s="7">
        <v>100</v>
      </c>
      <c r="F33" s="7">
        <v>100</v>
      </c>
    </row>
    <row r="34" spans="1:6" ht="11.25" customHeight="1" outlineLevel="3" x14ac:dyDescent="0.2">
      <c r="A34" s="13" t="s">
        <v>61</v>
      </c>
      <c r="B34" s="15"/>
      <c r="C34" s="7">
        <v>100</v>
      </c>
      <c r="D34" s="7">
        <v>100</v>
      </c>
      <c r="E34" s="7">
        <v>100</v>
      </c>
      <c r="F34" s="7">
        <v>100</v>
      </c>
    </row>
    <row r="35" spans="1:6" ht="11.25" customHeight="1" outlineLevel="3" x14ac:dyDescent="0.2">
      <c r="A35" s="13" t="s">
        <v>61</v>
      </c>
      <c r="B35" s="15"/>
      <c r="C35" s="7">
        <v>100</v>
      </c>
      <c r="D35" s="7">
        <v>100</v>
      </c>
      <c r="E35" s="7">
        <v>100</v>
      </c>
      <c r="F35" s="7">
        <v>100</v>
      </c>
    </row>
    <row r="36" spans="1:6" ht="11.25" customHeight="1" outlineLevel="3" x14ac:dyDescent="0.2">
      <c r="A36" s="13" t="s">
        <v>61</v>
      </c>
      <c r="B36" s="15"/>
      <c r="C36" s="7">
        <v>100</v>
      </c>
      <c r="D36" s="7">
        <v>100</v>
      </c>
      <c r="E36" s="7">
        <v>100</v>
      </c>
      <c r="F36" s="7">
        <v>100</v>
      </c>
    </row>
    <row r="37" spans="1:6" ht="11.25" customHeight="1" outlineLevel="3" x14ac:dyDescent="0.2">
      <c r="A37" s="13" t="s">
        <v>61</v>
      </c>
      <c r="B37" s="15"/>
      <c r="C37" s="7">
        <v>100</v>
      </c>
      <c r="D37" s="7">
        <v>100</v>
      </c>
      <c r="E37" s="7">
        <v>100</v>
      </c>
      <c r="F37" s="7">
        <v>100</v>
      </c>
    </row>
    <row r="38" spans="1:6" ht="11.25" customHeight="1" outlineLevel="3" x14ac:dyDescent="0.2">
      <c r="A38" s="13" t="s">
        <v>61</v>
      </c>
      <c r="B38" s="15"/>
      <c r="C38" s="7">
        <v>100</v>
      </c>
      <c r="D38" s="7">
        <v>100</v>
      </c>
      <c r="E38" s="7">
        <v>100</v>
      </c>
      <c r="F38" s="7">
        <v>100</v>
      </c>
    </row>
    <row r="39" spans="1:6" ht="11.25" customHeight="1" outlineLevel="3" x14ac:dyDescent="0.2">
      <c r="A39" s="13" t="s">
        <v>61</v>
      </c>
      <c r="B39" s="15"/>
      <c r="C39" s="7">
        <v>100</v>
      </c>
      <c r="D39" s="7">
        <v>100</v>
      </c>
      <c r="E39" s="7">
        <v>100</v>
      </c>
      <c r="F39" s="7">
        <v>100</v>
      </c>
    </row>
    <row r="40" spans="1:6" ht="11.25" customHeight="1" outlineLevel="3" x14ac:dyDescent="0.2">
      <c r="A40" s="13" t="s">
        <v>61</v>
      </c>
      <c r="B40" s="15"/>
      <c r="C40" s="7">
        <v>100</v>
      </c>
      <c r="D40" s="7">
        <v>100</v>
      </c>
      <c r="E40" s="7">
        <v>100</v>
      </c>
      <c r="F40" s="7">
        <v>100</v>
      </c>
    </row>
    <row r="41" spans="1:6" ht="11.25" customHeight="1" outlineLevel="3" x14ac:dyDescent="0.2">
      <c r="A41" s="13" t="s">
        <v>61</v>
      </c>
      <c r="B41" s="15"/>
      <c r="C41" s="7">
        <v>100</v>
      </c>
      <c r="D41" s="7">
        <v>100</v>
      </c>
      <c r="E41" s="7">
        <v>100</v>
      </c>
      <c r="F41" s="7">
        <v>100</v>
      </c>
    </row>
    <row r="42" spans="1:6" ht="11.25" customHeight="1" outlineLevel="3" x14ac:dyDescent="0.2">
      <c r="A42" s="13" t="s">
        <v>61</v>
      </c>
      <c r="B42" s="15"/>
      <c r="C42" s="7">
        <v>100</v>
      </c>
      <c r="D42" s="7">
        <v>100</v>
      </c>
      <c r="E42" s="7">
        <v>100</v>
      </c>
      <c r="F42" s="7">
        <v>100</v>
      </c>
    </row>
    <row r="43" spans="1:6" ht="11.25" customHeight="1" outlineLevel="3" x14ac:dyDescent="0.2">
      <c r="A43" s="13" t="s">
        <v>61</v>
      </c>
      <c r="B43" s="15"/>
      <c r="C43" s="7">
        <v>100</v>
      </c>
      <c r="D43" s="7">
        <v>100</v>
      </c>
      <c r="E43" s="7">
        <v>100</v>
      </c>
      <c r="F43" s="7">
        <v>100</v>
      </c>
    </row>
    <row r="44" spans="1:6" ht="11.25" customHeight="1" outlineLevel="3" x14ac:dyDescent="0.2">
      <c r="A44" s="13" t="s">
        <v>61</v>
      </c>
      <c r="B44" s="15"/>
      <c r="C44" s="7">
        <v>100</v>
      </c>
      <c r="D44" s="7">
        <v>100</v>
      </c>
      <c r="E44" s="7">
        <v>100</v>
      </c>
      <c r="F44" s="7">
        <v>100</v>
      </c>
    </row>
    <row r="45" spans="1:6" ht="11.25" customHeight="1" outlineLevel="3" x14ac:dyDescent="0.2">
      <c r="A45" s="13" t="s">
        <v>61</v>
      </c>
      <c r="B45" s="15"/>
      <c r="C45" s="7">
        <v>100</v>
      </c>
      <c r="D45" s="7">
        <v>100</v>
      </c>
      <c r="E45" s="7">
        <v>100</v>
      </c>
      <c r="F45" s="7">
        <v>100</v>
      </c>
    </row>
    <row r="46" spans="1:6" ht="11.25" customHeight="1" outlineLevel="3" x14ac:dyDescent="0.2">
      <c r="A46" s="13" t="s">
        <v>61</v>
      </c>
      <c r="B46" s="15"/>
      <c r="C46" s="7">
        <v>100</v>
      </c>
      <c r="D46" s="7">
        <v>100</v>
      </c>
      <c r="E46" s="7">
        <v>100</v>
      </c>
      <c r="F46" s="7">
        <v>100</v>
      </c>
    </row>
    <row r="47" spans="1:6" ht="11.25" customHeight="1" outlineLevel="3" x14ac:dyDescent="0.2">
      <c r="A47" s="13" t="s">
        <v>61</v>
      </c>
      <c r="B47" s="15"/>
      <c r="C47" s="7">
        <v>100</v>
      </c>
      <c r="D47" s="7">
        <v>100</v>
      </c>
      <c r="E47" s="7">
        <v>100</v>
      </c>
      <c r="F47" s="7">
        <v>100</v>
      </c>
    </row>
    <row r="48" spans="1:6" ht="11.25" customHeight="1" outlineLevel="3" x14ac:dyDescent="0.2">
      <c r="A48" s="13" t="s">
        <v>61</v>
      </c>
      <c r="B48" s="15"/>
      <c r="C48" s="7">
        <v>100</v>
      </c>
      <c r="D48" s="7">
        <v>100</v>
      </c>
      <c r="E48" s="7">
        <v>100</v>
      </c>
      <c r="F48" s="7">
        <v>100</v>
      </c>
    </row>
    <row r="49" spans="1:6" ht="11.25" customHeight="1" outlineLevel="3" x14ac:dyDescent="0.2">
      <c r="A49" s="13" t="s">
        <v>61</v>
      </c>
      <c r="B49" s="15"/>
      <c r="C49" s="7">
        <v>100</v>
      </c>
      <c r="D49" s="7">
        <v>100</v>
      </c>
      <c r="E49" s="7">
        <v>100</v>
      </c>
      <c r="F49" s="7">
        <v>100</v>
      </c>
    </row>
    <row r="50" spans="1:6" ht="11.25" customHeight="1" outlineLevel="3" x14ac:dyDescent="0.2">
      <c r="A50" s="13" t="s">
        <v>61</v>
      </c>
      <c r="B50" s="15"/>
      <c r="C50" s="7">
        <v>100</v>
      </c>
      <c r="D50" s="7">
        <v>100</v>
      </c>
      <c r="E50" s="7">
        <v>100</v>
      </c>
      <c r="F50" s="7">
        <v>100</v>
      </c>
    </row>
    <row r="51" spans="1:6" ht="11.25" customHeight="1" outlineLevel="3" x14ac:dyDescent="0.2">
      <c r="A51" s="13" t="s">
        <v>61</v>
      </c>
      <c r="B51" s="15"/>
      <c r="C51" s="7">
        <v>100</v>
      </c>
      <c r="D51" s="7">
        <v>100</v>
      </c>
      <c r="E51" s="7">
        <v>100</v>
      </c>
      <c r="F51" s="7">
        <v>100</v>
      </c>
    </row>
    <row r="52" spans="1:6" ht="11.25" customHeight="1" x14ac:dyDescent="0.2">
      <c r="A52" s="31" t="s">
        <v>3</v>
      </c>
      <c r="B52" s="16"/>
      <c r="C52" s="9">
        <f>C53-C55+C58-C64</f>
        <v>-1999.04</v>
      </c>
      <c r="D52" s="9">
        <f t="shared" ref="D52:E52" si="1">D53-D55+D58-D64</f>
        <v>-199.09000000000015</v>
      </c>
      <c r="E52" s="9">
        <f t="shared" si="1"/>
        <v>10101.4</v>
      </c>
      <c r="F52" s="9">
        <f>F53-F55+F58-F64</f>
        <v>7903.27</v>
      </c>
    </row>
    <row r="53" spans="1:6" ht="11.25" customHeight="1" outlineLevel="1" x14ac:dyDescent="0.2">
      <c r="A53" s="12" t="s">
        <v>13</v>
      </c>
      <c r="B53" s="15" t="s">
        <v>14</v>
      </c>
      <c r="C53" s="7">
        <f>C54</f>
        <v>1</v>
      </c>
      <c r="D53" s="7">
        <f>D54</f>
        <v>1</v>
      </c>
      <c r="E53" s="7">
        <f>E54</f>
        <v>1</v>
      </c>
      <c r="F53" s="7">
        <f>F54</f>
        <v>3</v>
      </c>
    </row>
    <row r="54" spans="1:6" ht="11.25" customHeight="1" outlineLevel="2" x14ac:dyDescent="0.2">
      <c r="A54" s="13" t="s">
        <v>62</v>
      </c>
      <c r="B54" s="15"/>
      <c r="C54" s="7">
        <v>1</v>
      </c>
      <c r="D54" s="7">
        <v>1</v>
      </c>
      <c r="E54" s="7">
        <v>1</v>
      </c>
      <c r="F54" s="7">
        <f>SUM(C54:E54)</f>
        <v>3</v>
      </c>
    </row>
    <row r="55" spans="1:6" ht="11.25" customHeight="1" outlineLevel="1" x14ac:dyDescent="0.2">
      <c r="A55" s="12" t="s">
        <v>15</v>
      </c>
      <c r="B55" s="15" t="s">
        <v>16</v>
      </c>
      <c r="C55" s="7">
        <f>SUM(C56:C57)</f>
        <v>1000</v>
      </c>
      <c r="D55" s="7">
        <f t="shared" ref="D55:F55" si="2">SUM(D56:D57)</f>
        <v>1100</v>
      </c>
      <c r="E55" s="7">
        <f>SUM(E56:E57)</f>
        <v>1100</v>
      </c>
      <c r="F55" s="7">
        <f t="shared" si="2"/>
        <v>3200</v>
      </c>
    </row>
    <row r="56" spans="1:6" ht="11.25" customHeight="1" outlineLevel="2" x14ac:dyDescent="0.2">
      <c r="A56" s="13" t="s">
        <v>63</v>
      </c>
      <c r="B56" s="15"/>
      <c r="C56" s="7">
        <v>0</v>
      </c>
      <c r="D56" s="7">
        <v>100</v>
      </c>
      <c r="E56" s="7">
        <v>100</v>
      </c>
      <c r="F56" s="7">
        <f>SUM(C56:E56)</f>
        <v>200</v>
      </c>
    </row>
    <row r="57" spans="1:6" ht="11.25" customHeight="1" outlineLevel="2" x14ac:dyDescent="0.2">
      <c r="A57" s="13" t="s">
        <v>63</v>
      </c>
      <c r="B57" s="15"/>
      <c r="C57" s="7">
        <v>1000</v>
      </c>
      <c r="D57" s="7">
        <v>1000</v>
      </c>
      <c r="E57" s="7">
        <v>1000</v>
      </c>
      <c r="F57" s="7">
        <f>SUM(C57:E57)</f>
        <v>3000</v>
      </c>
    </row>
    <row r="58" spans="1:6" ht="11.25" customHeight="1" outlineLevel="1" x14ac:dyDescent="0.2">
      <c r="A58" s="12" t="s">
        <v>4</v>
      </c>
      <c r="B58" s="15" t="s">
        <v>17</v>
      </c>
      <c r="C58" s="7">
        <f>SUM(C59:C63)</f>
        <v>0</v>
      </c>
      <c r="D58" s="7">
        <f t="shared" ref="D58:F58" si="3">SUM(D59:D63)</f>
        <v>2000</v>
      </c>
      <c r="E58" s="7">
        <f t="shared" si="3"/>
        <v>12300</v>
      </c>
      <c r="F58" s="7">
        <f t="shared" si="3"/>
        <v>14300</v>
      </c>
    </row>
    <row r="59" spans="1:6" ht="11.25" customHeight="1" outlineLevel="2" x14ac:dyDescent="0.2">
      <c r="A59" s="13" t="s">
        <v>62</v>
      </c>
      <c r="B59" s="15"/>
      <c r="C59" s="7">
        <v>0</v>
      </c>
      <c r="D59" s="7">
        <v>0</v>
      </c>
      <c r="E59" s="7">
        <v>2000</v>
      </c>
      <c r="F59" s="7">
        <f t="shared" ref="F59:F76" si="4">SUM(C59:E59)</f>
        <v>2000</v>
      </c>
    </row>
    <row r="60" spans="1:6" ht="11.25" customHeight="1" outlineLevel="2" x14ac:dyDescent="0.2">
      <c r="A60" s="13" t="s">
        <v>62</v>
      </c>
      <c r="B60" s="15"/>
      <c r="C60" s="7">
        <v>0</v>
      </c>
      <c r="D60" s="7">
        <v>0</v>
      </c>
      <c r="E60" s="7">
        <v>0</v>
      </c>
      <c r="F60" s="7">
        <f t="shared" si="4"/>
        <v>0</v>
      </c>
    </row>
    <row r="61" spans="1:6" ht="11.25" customHeight="1" outlineLevel="2" x14ac:dyDescent="0.2">
      <c r="A61" s="13" t="s">
        <v>62</v>
      </c>
      <c r="B61" s="15"/>
      <c r="C61" s="7">
        <v>0</v>
      </c>
      <c r="D61" s="7">
        <v>0</v>
      </c>
      <c r="E61" s="7">
        <v>0</v>
      </c>
      <c r="F61" s="7">
        <f t="shared" si="4"/>
        <v>0</v>
      </c>
    </row>
    <row r="62" spans="1:6" ht="11.25" customHeight="1" outlineLevel="2" x14ac:dyDescent="0.2">
      <c r="A62" s="13" t="s">
        <v>62</v>
      </c>
      <c r="B62" s="15"/>
      <c r="C62" s="7">
        <v>0</v>
      </c>
      <c r="D62" s="7">
        <v>0</v>
      </c>
      <c r="E62" s="7">
        <v>8300</v>
      </c>
      <c r="F62" s="7">
        <f t="shared" si="4"/>
        <v>8300</v>
      </c>
    </row>
    <row r="63" spans="1:6" ht="11.25" customHeight="1" outlineLevel="2" x14ac:dyDescent="0.2">
      <c r="A63" s="13" t="s">
        <v>62</v>
      </c>
      <c r="B63" s="15"/>
      <c r="C63" s="7">
        <v>0</v>
      </c>
      <c r="D63" s="7">
        <v>2000</v>
      </c>
      <c r="E63" s="7">
        <v>2000</v>
      </c>
      <c r="F63" s="7">
        <f t="shared" si="4"/>
        <v>4000</v>
      </c>
    </row>
    <row r="64" spans="1:6" ht="11.25" customHeight="1" outlineLevel="1" x14ac:dyDescent="0.2">
      <c r="A64" s="12" t="s">
        <v>5</v>
      </c>
      <c r="B64" s="15" t="s">
        <v>18</v>
      </c>
      <c r="C64" s="7">
        <f>SUM(C65:C76)</f>
        <v>1000.04</v>
      </c>
      <c r="D64" s="7">
        <f>SUM(D65:D76)</f>
        <v>1100.0900000000001</v>
      </c>
      <c r="E64" s="7">
        <f>SUM(E65:E76)</f>
        <v>1099.5999999999999</v>
      </c>
      <c r="F64" s="7">
        <f>SUM(F65:F76)</f>
        <v>3199.73</v>
      </c>
    </row>
    <row r="65" spans="1:6" ht="11.25" customHeight="1" outlineLevel="2" x14ac:dyDescent="0.2">
      <c r="A65" s="13" t="s">
        <v>63</v>
      </c>
      <c r="B65" s="15"/>
      <c r="C65" s="7">
        <v>100</v>
      </c>
      <c r="D65" s="7">
        <v>100</v>
      </c>
      <c r="E65" s="7">
        <v>100</v>
      </c>
      <c r="F65" s="7">
        <f t="shared" si="4"/>
        <v>300</v>
      </c>
    </row>
    <row r="66" spans="1:6" ht="11.25" customHeight="1" outlineLevel="2" x14ac:dyDescent="0.2">
      <c r="A66" s="13" t="s">
        <v>63</v>
      </c>
      <c r="B66" s="15"/>
      <c r="C66" s="7">
        <v>100</v>
      </c>
      <c r="D66" s="7">
        <v>100</v>
      </c>
      <c r="E66" s="7">
        <v>100</v>
      </c>
      <c r="F66" s="7">
        <f>SUM(C66:E66)</f>
        <v>300</v>
      </c>
    </row>
    <row r="67" spans="1:6" ht="11.25" customHeight="1" outlineLevel="2" x14ac:dyDescent="0.2">
      <c r="A67" s="13" t="s">
        <v>63</v>
      </c>
      <c r="B67" s="15"/>
      <c r="C67" s="7">
        <v>100</v>
      </c>
      <c r="D67" s="7">
        <v>100</v>
      </c>
      <c r="E67" s="7">
        <v>100</v>
      </c>
      <c r="F67" s="7">
        <f t="shared" si="4"/>
        <v>300</v>
      </c>
    </row>
    <row r="68" spans="1:6" ht="11.25" customHeight="1" outlineLevel="2" x14ac:dyDescent="0.2">
      <c r="A68" s="13" t="s">
        <v>63</v>
      </c>
      <c r="B68" s="15"/>
      <c r="C68" s="7">
        <v>100</v>
      </c>
      <c r="D68" s="7">
        <v>100</v>
      </c>
      <c r="E68" s="7">
        <v>100</v>
      </c>
      <c r="F68" s="7">
        <f t="shared" si="4"/>
        <v>300</v>
      </c>
    </row>
    <row r="69" spans="1:6" ht="11.25" customHeight="1" outlineLevel="2" x14ac:dyDescent="0.2">
      <c r="A69" s="13" t="s">
        <v>63</v>
      </c>
      <c r="B69" s="15"/>
      <c r="C69" s="7">
        <v>100</v>
      </c>
      <c r="D69" s="7">
        <v>100</v>
      </c>
      <c r="E69" s="7">
        <v>100</v>
      </c>
      <c r="F69" s="7">
        <f t="shared" si="4"/>
        <v>300</v>
      </c>
    </row>
    <row r="70" spans="1:6" ht="11.25" customHeight="1" outlineLevel="2" x14ac:dyDescent="0.2">
      <c r="A70" s="13" t="s">
        <v>63</v>
      </c>
      <c r="B70" s="15"/>
      <c r="C70" s="7">
        <v>100</v>
      </c>
      <c r="D70" s="7">
        <v>100</v>
      </c>
      <c r="E70" s="7">
        <v>100</v>
      </c>
      <c r="F70" s="7">
        <f t="shared" si="4"/>
        <v>300</v>
      </c>
    </row>
    <row r="71" spans="1:6" ht="11.25" customHeight="1" outlineLevel="2" x14ac:dyDescent="0.2">
      <c r="A71" s="13" t="s">
        <v>63</v>
      </c>
      <c r="B71" s="15"/>
      <c r="C71" s="7">
        <v>100</v>
      </c>
      <c r="D71" s="7">
        <v>100</v>
      </c>
      <c r="E71" s="7">
        <v>100</v>
      </c>
      <c r="F71" s="7">
        <f t="shared" si="4"/>
        <v>300</v>
      </c>
    </row>
    <row r="72" spans="1:6" ht="11.25" customHeight="1" outlineLevel="2" x14ac:dyDescent="0.2">
      <c r="A72" s="13" t="s">
        <v>63</v>
      </c>
      <c r="B72" s="15"/>
      <c r="C72" s="7">
        <v>100</v>
      </c>
      <c r="D72" s="7">
        <v>100</v>
      </c>
      <c r="E72" s="7">
        <v>100</v>
      </c>
      <c r="F72" s="7">
        <f t="shared" ref="F72" si="5">SUM(C72:E72)</f>
        <v>300</v>
      </c>
    </row>
    <row r="73" spans="1:6" ht="11.25" customHeight="1" outlineLevel="2" x14ac:dyDescent="0.2">
      <c r="A73" s="13" t="s">
        <v>63</v>
      </c>
      <c r="B73" s="15"/>
      <c r="C73" s="7">
        <v>100</v>
      </c>
      <c r="D73" s="7">
        <v>100</v>
      </c>
      <c r="E73" s="7">
        <v>100</v>
      </c>
      <c r="F73" s="7">
        <f t="shared" si="4"/>
        <v>300</v>
      </c>
    </row>
    <row r="74" spans="1:6" ht="11.25" customHeight="1" outlineLevel="2" x14ac:dyDescent="0.2">
      <c r="A74" s="13" t="s">
        <v>63</v>
      </c>
      <c r="B74" s="15"/>
      <c r="C74" s="7">
        <v>100</v>
      </c>
      <c r="D74" s="7">
        <v>100</v>
      </c>
      <c r="E74" s="7">
        <v>100</v>
      </c>
      <c r="F74" s="7">
        <f t="shared" si="4"/>
        <v>300</v>
      </c>
    </row>
    <row r="75" spans="1:6" ht="11.25" customHeight="1" outlineLevel="2" x14ac:dyDescent="0.2">
      <c r="A75" s="13" t="s">
        <v>27</v>
      </c>
      <c r="B75" s="15"/>
      <c r="C75" s="7">
        <v>0.04</v>
      </c>
      <c r="D75" s="7">
        <v>0.09</v>
      </c>
      <c r="E75" s="7">
        <v>-0.4</v>
      </c>
      <c r="F75" s="7">
        <f t="shared" ref="F75" si="6">SUM(C75:E75)</f>
        <v>-0.27</v>
      </c>
    </row>
    <row r="76" spans="1:6" ht="11.25" customHeight="1" outlineLevel="2" x14ac:dyDescent="0.2">
      <c r="A76" s="13" t="s">
        <v>37</v>
      </c>
      <c r="B76" s="15"/>
      <c r="C76" s="7">
        <v>0</v>
      </c>
      <c r="D76" s="7">
        <v>100</v>
      </c>
      <c r="E76" s="7">
        <v>100</v>
      </c>
      <c r="F76" s="7">
        <f t="shared" si="4"/>
        <v>200</v>
      </c>
    </row>
    <row r="77" spans="1:6" ht="11.25" customHeight="1" x14ac:dyDescent="0.2">
      <c r="A77" s="31" t="s">
        <v>28</v>
      </c>
      <c r="B77" s="16" t="s">
        <v>19</v>
      </c>
      <c r="C77" s="9">
        <f>C6+C52</f>
        <v>-4399.04</v>
      </c>
      <c r="D77" s="9">
        <f>D6+D52</f>
        <v>-2699.09</v>
      </c>
      <c r="E77" s="9">
        <f>E6+E52</f>
        <v>7601.4</v>
      </c>
      <c r="F77" s="9">
        <f>F6+F52</f>
        <v>5303.27</v>
      </c>
    </row>
    <row r="78" spans="1:6" ht="11.25" customHeight="1" x14ac:dyDescent="0.2">
      <c r="A78" s="10" t="s">
        <v>0</v>
      </c>
      <c r="B78" s="15" t="s">
        <v>20</v>
      </c>
      <c r="C78" s="7">
        <f>C79+C80</f>
        <v>100</v>
      </c>
      <c r="D78" s="7">
        <f>D79+D80</f>
        <v>100</v>
      </c>
      <c r="E78" s="7">
        <f>E79+E80</f>
        <v>0</v>
      </c>
      <c r="F78" s="7">
        <f>F79+F80</f>
        <v>200</v>
      </c>
    </row>
    <row r="79" spans="1:6" ht="11.25" customHeight="1" outlineLevel="1" x14ac:dyDescent="0.2">
      <c r="A79" s="13" t="s">
        <v>21</v>
      </c>
      <c r="B79" s="15"/>
      <c r="C79" s="7">
        <v>0</v>
      </c>
      <c r="D79" s="7">
        <v>0</v>
      </c>
      <c r="E79" s="7">
        <v>-100</v>
      </c>
      <c r="F79" s="7">
        <f>SUM(C79:E79)</f>
        <v>-100</v>
      </c>
    </row>
    <row r="80" spans="1:6" ht="11.25" customHeight="1" outlineLevel="1" x14ac:dyDescent="0.2">
      <c r="A80" s="13" t="s">
        <v>22</v>
      </c>
      <c r="B80" s="15"/>
      <c r="C80" s="7">
        <v>100</v>
      </c>
      <c r="D80" s="7">
        <v>100</v>
      </c>
      <c r="E80" s="7">
        <v>100</v>
      </c>
      <c r="F80" s="7">
        <f>SUM(C80:E80)</f>
        <v>300</v>
      </c>
    </row>
    <row r="81" spans="1:6" ht="11.25" customHeight="1" x14ac:dyDescent="0.2">
      <c r="A81" s="29" t="s">
        <v>23</v>
      </c>
      <c r="B81" s="15" t="s">
        <v>24</v>
      </c>
      <c r="C81" s="7">
        <v>0</v>
      </c>
      <c r="D81" s="7">
        <v>0</v>
      </c>
      <c r="E81" s="7">
        <v>0</v>
      </c>
      <c r="F81" s="7">
        <v>0</v>
      </c>
    </row>
    <row r="82" spans="1:6" ht="15" customHeight="1" x14ac:dyDescent="0.2">
      <c r="A82" s="31" t="s">
        <v>50</v>
      </c>
      <c r="B82" s="16"/>
      <c r="C82" s="28">
        <v>0</v>
      </c>
      <c r="D82" s="28">
        <f>D7/D8</f>
        <v>-5.2631578947368418E-2</v>
      </c>
      <c r="E82" s="28">
        <f t="shared" ref="E82:F82" si="7">E7/E8</f>
        <v>-5.2631578947368418E-2</v>
      </c>
      <c r="F82" s="28">
        <f t="shared" si="7"/>
        <v>-5.2631578947368418E-2</v>
      </c>
    </row>
    <row r="83" spans="1:6" ht="15" customHeight="1" x14ac:dyDescent="0.2">
      <c r="A83" s="31" t="s">
        <v>51</v>
      </c>
      <c r="B83" s="16"/>
      <c r="C83" s="9">
        <f>C77+C55+C28</f>
        <v>-3299.04</v>
      </c>
      <c r="D83" s="9">
        <f>D77+D55+D28</f>
        <v>-1499.0900000000001</v>
      </c>
      <c r="E83" s="9">
        <f>E77+E55+E28</f>
        <v>8801.4</v>
      </c>
      <c r="F83" s="9">
        <f>F77+F55+F28</f>
        <v>8603.27</v>
      </c>
    </row>
    <row r="84" spans="1:6" s="27" customFormat="1" ht="11.4" x14ac:dyDescent="0.2">
      <c r="A84" s="25" t="s">
        <v>29</v>
      </c>
      <c r="B84" s="30" t="s">
        <v>25</v>
      </c>
      <c r="C84" s="26">
        <f>C77+C78-C81</f>
        <v>-4299.04</v>
      </c>
      <c r="D84" s="26">
        <f>D77+D78-D81</f>
        <v>-2599.09</v>
      </c>
      <c r="E84" s="26">
        <f>E77+E78-E81</f>
        <v>7601.4</v>
      </c>
      <c r="F84" s="26">
        <f>F77+F78-F81</f>
        <v>5503.27</v>
      </c>
    </row>
    <row r="85" spans="1:6" ht="14.4" x14ac:dyDescent="0.3">
      <c r="A85" s="3"/>
      <c r="B85" s="4"/>
      <c r="D85" s="3"/>
      <c r="E85" s="3"/>
      <c r="F85" s="3"/>
    </row>
    <row r="86" spans="1:6" ht="13.2" x14ac:dyDescent="0.25">
      <c r="A86" s="23" t="s">
        <v>47</v>
      </c>
    </row>
    <row r="88" spans="1:6" ht="14.4" x14ac:dyDescent="0.3">
      <c r="A88" s="23" t="s">
        <v>53</v>
      </c>
      <c r="C88" s="3"/>
    </row>
    <row r="89" spans="1:6" ht="13.2" x14ac:dyDescent="0.25">
      <c r="A89" s="23" t="s">
        <v>45</v>
      </c>
    </row>
    <row r="90" spans="1:6" ht="13.2" x14ac:dyDescent="0.25">
      <c r="A90" s="23" t="s">
        <v>46</v>
      </c>
    </row>
    <row r="92" spans="1:6" ht="13.2" x14ac:dyDescent="0.25">
      <c r="A92" s="23" t="s">
        <v>52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E245-FA35-482F-A65A-6B08115E1788}">
  <sheetPr>
    <outlinePr summaryBelow="0"/>
  </sheetPr>
  <dimension ref="A1:E92"/>
  <sheetViews>
    <sheetView topLeftCell="A8" workbookViewId="0">
      <selection activeCell="A14" sqref="A14:A23"/>
    </sheetView>
  </sheetViews>
  <sheetFormatPr defaultRowHeight="10.199999999999999" outlineLevelRow="3" x14ac:dyDescent="0.2"/>
  <cols>
    <col min="1" max="1" width="65" customWidth="1"/>
    <col min="2" max="2" width="10.7109375" style="1" customWidth="1"/>
    <col min="3" max="4" width="23.42578125" customWidth="1"/>
    <col min="9" max="9" width="27" customWidth="1"/>
    <col min="10" max="10" width="22.85546875" customWidth="1"/>
  </cols>
  <sheetData>
    <row r="1" spans="1:5" ht="6" customHeight="1" x14ac:dyDescent="0.3">
      <c r="A1" s="2"/>
      <c r="B1" s="8"/>
      <c r="C1" s="6"/>
      <c r="D1" s="6"/>
    </row>
    <row r="2" spans="1:5" ht="15.6" x14ac:dyDescent="0.3">
      <c r="A2" s="21" t="s">
        <v>39</v>
      </c>
      <c r="B2" s="8"/>
      <c r="C2" s="5"/>
      <c r="D2" s="5"/>
    </row>
    <row r="3" spans="1:5" ht="15.6" x14ac:dyDescent="0.3">
      <c r="A3" s="21" t="s">
        <v>48</v>
      </c>
      <c r="B3" s="8"/>
      <c r="C3" s="5"/>
      <c r="E3" s="5"/>
    </row>
    <row r="4" spans="1:5" ht="9.6" customHeight="1" x14ac:dyDescent="0.3">
      <c r="A4" s="24" t="s">
        <v>49</v>
      </c>
      <c r="B4" s="8"/>
      <c r="C4" s="6"/>
    </row>
    <row r="5" spans="1:5" s="14" customFormat="1" ht="15" customHeight="1" x14ac:dyDescent="0.2">
      <c r="A5" s="17" t="s">
        <v>6</v>
      </c>
      <c r="B5" s="18"/>
      <c r="C5" s="22" t="s">
        <v>40</v>
      </c>
      <c r="D5" s="22" t="s">
        <v>41</v>
      </c>
    </row>
    <row r="6" spans="1:5" x14ac:dyDescent="0.2">
      <c r="A6" s="31" t="s">
        <v>30</v>
      </c>
      <c r="B6" s="16" t="s">
        <v>12</v>
      </c>
      <c r="C6" s="9">
        <f>C7-C24</f>
        <v>-24000</v>
      </c>
      <c r="D6" s="9">
        <f>D7-D24</f>
        <v>-267577.3900000006</v>
      </c>
    </row>
    <row r="7" spans="1:5" outlineLevel="1" x14ac:dyDescent="0.2">
      <c r="A7" s="11" t="s">
        <v>31</v>
      </c>
      <c r="B7" s="15" t="s">
        <v>8</v>
      </c>
      <c r="C7" s="7">
        <f>C8-C11</f>
        <v>0</v>
      </c>
      <c r="D7" s="7">
        <f>D8-D11</f>
        <v>-243577.3900000006</v>
      </c>
    </row>
    <row r="8" spans="1:5" ht="11.25" customHeight="1" outlineLevel="2" x14ac:dyDescent="0.2">
      <c r="A8" s="12" t="s">
        <v>1</v>
      </c>
      <c r="B8" s="15">
        <v>2110</v>
      </c>
      <c r="C8" s="7">
        <f>C9-C10</f>
        <v>0</v>
      </c>
      <c r="D8" s="7">
        <f>D9-D10</f>
        <v>13466345.76</v>
      </c>
    </row>
    <row r="9" spans="1:5" ht="15" customHeight="1" outlineLevel="3" x14ac:dyDescent="0.2">
      <c r="A9" s="13" t="s">
        <v>33</v>
      </c>
      <c r="B9" s="15"/>
      <c r="C9" s="7">
        <v>0</v>
      </c>
      <c r="D9" s="7">
        <v>16159614.92</v>
      </c>
    </row>
    <row r="10" spans="1:5" ht="15" customHeight="1" outlineLevel="3" x14ac:dyDescent="0.2">
      <c r="A10" s="13" t="s">
        <v>35</v>
      </c>
      <c r="B10" s="15"/>
      <c r="C10" s="7">
        <v>0</v>
      </c>
      <c r="D10" s="7">
        <v>2693269.16</v>
      </c>
    </row>
    <row r="11" spans="1:5" ht="11.25" customHeight="1" outlineLevel="2" x14ac:dyDescent="0.2">
      <c r="A11" s="12" t="s">
        <v>26</v>
      </c>
      <c r="B11" s="15" t="s">
        <v>7</v>
      </c>
      <c r="C11" s="7">
        <v>0</v>
      </c>
      <c r="D11" s="7">
        <v>13709923.15</v>
      </c>
    </row>
    <row r="12" spans="1:5" outlineLevel="3" x14ac:dyDescent="0.2">
      <c r="A12" s="13" t="s">
        <v>34</v>
      </c>
      <c r="B12" s="15"/>
      <c r="C12" s="20"/>
      <c r="D12" s="20"/>
    </row>
    <row r="13" spans="1:5" outlineLevel="3" x14ac:dyDescent="0.2">
      <c r="A13" s="13" t="s">
        <v>60</v>
      </c>
      <c r="B13" s="15"/>
      <c r="C13" s="20"/>
      <c r="D13" s="20"/>
    </row>
    <row r="14" spans="1:5" outlineLevel="3" x14ac:dyDescent="0.2">
      <c r="A14" s="13" t="s">
        <v>60</v>
      </c>
      <c r="B14" s="15"/>
      <c r="C14" s="20"/>
      <c r="D14" s="20"/>
    </row>
    <row r="15" spans="1:5" outlineLevel="3" x14ac:dyDescent="0.2">
      <c r="A15" s="13" t="s">
        <v>60</v>
      </c>
      <c r="B15" s="15"/>
      <c r="C15" s="20"/>
      <c r="D15" s="20"/>
    </row>
    <row r="16" spans="1:5" outlineLevel="3" x14ac:dyDescent="0.2">
      <c r="A16" s="13" t="s">
        <v>60</v>
      </c>
      <c r="B16" s="15"/>
      <c r="C16" s="20"/>
      <c r="D16" s="20"/>
    </row>
    <row r="17" spans="1:4" outlineLevel="3" x14ac:dyDescent="0.2">
      <c r="A17" s="13" t="s">
        <v>60</v>
      </c>
      <c r="B17" s="15"/>
      <c r="C17" s="20"/>
      <c r="D17" s="20"/>
    </row>
    <row r="18" spans="1:4" outlineLevel="3" x14ac:dyDescent="0.2">
      <c r="A18" s="13" t="s">
        <v>60</v>
      </c>
      <c r="B18" s="15"/>
      <c r="C18" s="20"/>
      <c r="D18" s="20"/>
    </row>
    <row r="19" spans="1:4" outlineLevel="3" x14ac:dyDescent="0.2">
      <c r="A19" s="13" t="s">
        <v>60</v>
      </c>
      <c r="B19" s="15"/>
      <c r="C19" s="20"/>
      <c r="D19" s="20"/>
    </row>
    <row r="20" spans="1:4" outlineLevel="3" x14ac:dyDescent="0.2">
      <c r="A20" s="13" t="s">
        <v>60</v>
      </c>
      <c r="B20" s="15"/>
      <c r="C20" s="20"/>
      <c r="D20" s="20"/>
    </row>
    <row r="21" spans="1:4" outlineLevel="3" x14ac:dyDescent="0.2">
      <c r="A21" s="13" t="s">
        <v>60</v>
      </c>
      <c r="B21" s="15"/>
      <c r="C21" s="20"/>
      <c r="D21" s="20"/>
    </row>
    <row r="22" spans="1:4" outlineLevel="3" x14ac:dyDescent="0.2">
      <c r="A22" s="13" t="s">
        <v>60</v>
      </c>
      <c r="B22" s="15"/>
      <c r="C22" s="20"/>
      <c r="D22" s="20"/>
    </row>
    <row r="23" spans="1:4" outlineLevel="3" x14ac:dyDescent="0.2">
      <c r="A23" s="13" t="s">
        <v>60</v>
      </c>
      <c r="B23" s="15"/>
      <c r="C23" s="20"/>
      <c r="D23" s="20"/>
    </row>
    <row r="24" spans="1:4" outlineLevel="1" x14ac:dyDescent="0.2">
      <c r="A24" s="11" t="s">
        <v>32</v>
      </c>
      <c r="B24" s="15"/>
      <c r="C24" s="7">
        <f>C25+C27</f>
        <v>24000</v>
      </c>
      <c r="D24" s="7">
        <f>D25+D27</f>
        <v>24000</v>
      </c>
    </row>
    <row r="25" spans="1:4" ht="11.25" customHeight="1" outlineLevel="2" collapsed="1" x14ac:dyDescent="0.2">
      <c r="A25" s="12" t="s">
        <v>9</v>
      </c>
      <c r="B25" s="15" t="s">
        <v>10</v>
      </c>
      <c r="C25" s="7">
        <v>0</v>
      </c>
      <c r="D25" s="7">
        <v>0</v>
      </c>
    </row>
    <row r="26" spans="1:4" ht="15" hidden="1" customHeight="1" outlineLevel="3" x14ac:dyDescent="0.2">
      <c r="A26" s="13"/>
      <c r="B26" s="15"/>
      <c r="C26" s="7"/>
      <c r="D26" s="7"/>
    </row>
    <row r="27" spans="1:4" ht="11.25" customHeight="1" outlineLevel="2" x14ac:dyDescent="0.2">
      <c r="A27" s="12" t="s">
        <v>2</v>
      </c>
      <c r="B27" s="15" t="s">
        <v>11</v>
      </c>
      <c r="C27" s="7">
        <f>SUM(C28:C51)</f>
        <v>24000</v>
      </c>
      <c r="D27" s="7">
        <f>SUM(D28:D51)</f>
        <v>24000</v>
      </c>
    </row>
    <row r="28" spans="1:4" ht="15" customHeight="1" outlineLevel="3" x14ac:dyDescent="0.2">
      <c r="A28" s="13" t="s">
        <v>54</v>
      </c>
      <c r="B28" s="15"/>
      <c r="C28" s="7">
        <v>1000</v>
      </c>
      <c r="D28" s="7">
        <v>1000</v>
      </c>
    </row>
    <row r="29" spans="1:4" ht="11.25" customHeight="1" outlineLevel="3" x14ac:dyDescent="0.2">
      <c r="A29" s="13" t="s">
        <v>55</v>
      </c>
      <c r="B29" s="15"/>
      <c r="C29" s="7">
        <v>1000</v>
      </c>
      <c r="D29" s="7">
        <v>1000</v>
      </c>
    </row>
    <row r="30" spans="1:4" ht="11.25" customHeight="1" outlineLevel="3" x14ac:dyDescent="0.2">
      <c r="A30" s="13" t="s">
        <v>56</v>
      </c>
      <c r="B30" s="15"/>
      <c r="C30" s="7">
        <v>1000</v>
      </c>
      <c r="D30" s="7">
        <v>1000</v>
      </c>
    </row>
    <row r="31" spans="1:4" ht="11.25" customHeight="1" outlineLevel="3" x14ac:dyDescent="0.2">
      <c r="A31" s="13" t="s">
        <v>57</v>
      </c>
      <c r="B31" s="15"/>
      <c r="C31" s="7">
        <v>1000</v>
      </c>
      <c r="D31" s="7">
        <v>1000</v>
      </c>
    </row>
    <row r="32" spans="1:4" ht="11.25" customHeight="1" outlineLevel="3" x14ac:dyDescent="0.2">
      <c r="A32" s="13" t="s">
        <v>57</v>
      </c>
      <c r="B32" s="15"/>
      <c r="C32" s="7">
        <v>1000</v>
      </c>
      <c r="D32" s="7">
        <v>1000</v>
      </c>
    </row>
    <row r="33" spans="1:4" ht="11.25" customHeight="1" outlineLevel="3" x14ac:dyDescent="0.2">
      <c r="A33" s="13" t="s">
        <v>57</v>
      </c>
      <c r="B33" s="15"/>
      <c r="C33" s="7">
        <v>1000</v>
      </c>
      <c r="D33" s="7">
        <v>1000</v>
      </c>
    </row>
    <row r="34" spans="1:4" ht="11.25" customHeight="1" outlineLevel="3" x14ac:dyDescent="0.2">
      <c r="A34" s="13" t="s">
        <v>57</v>
      </c>
      <c r="B34" s="15"/>
      <c r="C34" s="7">
        <v>1000</v>
      </c>
      <c r="D34" s="7">
        <v>1000</v>
      </c>
    </row>
    <row r="35" spans="1:4" ht="11.25" customHeight="1" outlineLevel="3" x14ac:dyDescent="0.2">
      <c r="A35" s="13" t="s">
        <v>57</v>
      </c>
      <c r="B35" s="15"/>
      <c r="C35" s="7">
        <v>1000</v>
      </c>
      <c r="D35" s="7">
        <v>1000</v>
      </c>
    </row>
    <row r="36" spans="1:4" ht="11.25" customHeight="1" outlineLevel="3" x14ac:dyDescent="0.2">
      <c r="A36" s="13" t="s">
        <v>57</v>
      </c>
      <c r="B36" s="15"/>
      <c r="C36" s="7">
        <v>1000</v>
      </c>
      <c r="D36" s="7">
        <v>1000</v>
      </c>
    </row>
    <row r="37" spans="1:4" ht="11.25" customHeight="1" outlineLevel="3" x14ac:dyDescent="0.2">
      <c r="A37" s="13" t="s">
        <v>57</v>
      </c>
      <c r="B37" s="15"/>
      <c r="C37" s="7">
        <v>1000</v>
      </c>
      <c r="D37" s="7">
        <v>1000</v>
      </c>
    </row>
    <row r="38" spans="1:4" ht="11.25" customHeight="1" outlineLevel="3" x14ac:dyDescent="0.2">
      <c r="A38" s="13" t="s">
        <v>57</v>
      </c>
      <c r="B38" s="15"/>
      <c r="C38" s="7">
        <v>1000</v>
      </c>
      <c r="D38" s="7">
        <v>1000</v>
      </c>
    </row>
    <row r="39" spans="1:4" ht="11.25" customHeight="1" outlineLevel="3" x14ac:dyDescent="0.2">
      <c r="A39" s="13" t="s">
        <v>57</v>
      </c>
      <c r="B39" s="15"/>
      <c r="C39" s="7">
        <v>1000</v>
      </c>
      <c r="D39" s="7">
        <v>1000</v>
      </c>
    </row>
    <row r="40" spans="1:4" ht="11.25" customHeight="1" outlineLevel="3" x14ac:dyDescent="0.2">
      <c r="A40" s="13" t="s">
        <v>57</v>
      </c>
      <c r="B40" s="15"/>
      <c r="C40" s="7">
        <v>1000</v>
      </c>
      <c r="D40" s="7">
        <v>1000</v>
      </c>
    </row>
    <row r="41" spans="1:4" ht="11.25" customHeight="1" outlineLevel="3" x14ac:dyDescent="0.2">
      <c r="A41" s="13" t="s">
        <v>57</v>
      </c>
      <c r="B41" s="15"/>
      <c r="C41" s="7">
        <v>1000</v>
      </c>
      <c r="D41" s="7">
        <v>1000</v>
      </c>
    </row>
    <row r="42" spans="1:4" ht="11.25" customHeight="1" outlineLevel="3" x14ac:dyDescent="0.2">
      <c r="A42" s="13" t="s">
        <v>57</v>
      </c>
      <c r="B42" s="15"/>
      <c r="C42" s="7">
        <v>1000</v>
      </c>
      <c r="D42" s="7">
        <v>1000</v>
      </c>
    </row>
    <row r="43" spans="1:4" ht="11.25" customHeight="1" outlineLevel="3" x14ac:dyDescent="0.2">
      <c r="A43" s="13" t="s">
        <v>57</v>
      </c>
      <c r="B43" s="15"/>
      <c r="C43" s="7">
        <v>1000</v>
      </c>
      <c r="D43" s="7">
        <v>1000</v>
      </c>
    </row>
    <row r="44" spans="1:4" ht="11.25" customHeight="1" outlineLevel="3" x14ac:dyDescent="0.2">
      <c r="A44" s="13" t="s">
        <v>57</v>
      </c>
      <c r="B44" s="15"/>
      <c r="C44" s="7">
        <v>1000</v>
      </c>
      <c r="D44" s="7">
        <v>1000</v>
      </c>
    </row>
    <row r="45" spans="1:4" ht="11.25" customHeight="1" outlineLevel="3" x14ac:dyDescent="0.2">
      <c r="A45" s="13" t="s">
        <v>57</v>
      </c>
      <c r="B45" s="15"/>
      <c r="C45" s="7">
        <v>1000</v>
      </c>
      <c r="D45" s="7">
        <v>1000</v>
      </c>
    </row>
    <row r="46" spans="1:4" ht="11.25" customHeight="1" outlineLevel="3" x14ac:dyDescent="0.2">
      <c r="A46" s="13" t="s">
        <v>57</v>
      </c>
      <c r="B46" s="15"/>
      <c r="C46" s="7">
        <v>1000</v>
      </c>
      <c r="D46" s="7">
        <v>1000</v>
      </c>
    </row>
    <row r="47" spans="1:4" ht="11.25" customHeight="1" outlineLevel="3" x14ac:dyDescent="0.2">
      <c r="A47" s="13" t="s">
        <v>57</v>
      </c>
      <c r="B47" s="15"/>
      <c r="C47" s="7">
        <v>1000</v>
      </c>
      <c r="D47" s="7">
        <v>1000</v>
      </c>
    </row>
    <row r="48" spans="1:4" ht="11.25" customHeight="1" outlineLevel="3" x14ac:dyDescent="0.2">
      <c r="A48" s="13" t="s">
        <v>57</v>
      </c>
      <c r="B48" s="15"/>
      <c r="C48" s="7">
        <v>1000</v>
      </c>
      <c r="D48" s="7">
        <v>1000</v>
      </c>
    </row>
    <row r="49" spans="1:4" ht="11.25" customHeight="1" outlineLevel="3" x14ac:dyDescent="0.2">
      <c r="A49" s="13" t="s">
        <v>57</v>
      </c>
      <c r="B49" s="15"/>
      <c r="C49" s="7">
        <v>1000</v>
      </c>
      <c r="D49" s="7">
        <v>1000</v>
      </c>
    </row>
    <row r="50" spans="1:4" ht="11.25" customHeight="1" outlineLevel="3" x14ac:dyDescent="0.2">
      <c r="A50" s="13" t="s">
        <v>57</v>
      </c>
      <c r="B50" s="15"/>
      <c r="C50" s="7">
        <v>1000</v>
      </c>
      <c r="D50" s="7">
        <v>1000</v>
      </c>
    </row>
    <row r="51" spans="1:4" ht="11.25" customHeight="1" outlineLevel="3" x14ac:dyDescent="0.2">
      <c r="A51" s="13" t="s">
        <v>57</v>
      </c>
      <c r="B51" s="15"/>
      <c r="C51" s="7">
        <v>1000</v>
      </c>
      <c r="D51" s="7">
        <v>1000</v>
      </c>
    </row>
    <row r="52" spans="1:4" ht="11.25" customHeight="1" x14ac:dyDescent="0.2">
      <c r="A52" s="31" t="s">
        <v>3</v>
      </c>
      <c r="B52" s="16"/>
      <c r="C52" s="9">
        <f>C53-C55+C58-C64</f>
        <v>0</v>
      </c>
      <c r="D52" s="9">
        <f t="shared" ref="D52" si="0">D53-D55+D58-D64</f>
        <v>34754.379999999997</v>
      </c>
    </row>
    <row r="53" spans="1:4" ht="11.25" customHeight="1" outlineLevel="1" x14ac:dyDescent="0.2">
      <c r="A53" s="12" t="s">
        <v>13</v>
      </c>
      <c r="B53" s="15" t="s">
        <v>14</v>
      </c>
      <c r="C53" s="7">
        <v>100</v>
      </c>
      <c r="D53" s="7">
        <f>D54</f>
        <v>34854.379999999997</v>
      </c>
    </row>
    <row r="54" spans="1:4" ht="11.25" customHeight="1" outlineLevel="2" x14ac:dyDescent="0.2">
      <c r="A54" s="13" t="s">
        <v>58</v>
      </c>
      <c r="B54" s="15"/>
      <c r="C54" s="7">
        <v>69023</v>
      </c>
      <c r="D54" s="7">
        <v>34854.379999999997</v>
      </c>
    </row>
    <row r="55" spans="1:4" ht="11.25" customHeight="1" outlineLevel="1" x14ac:dyDescent="0.2">
      <c r="A55" s="12" t="s">
        <v>15</v>
      </c>
      <c r="B55" s="15" t="s">
        <v>16</v>
      </c>
      <c r="C55" s="7">
        <v>100</v>
      </c>
      <c r="D55" s="7">
        <v>100</v>
      </c>
    </row>
    <row r="56" spans="1:4" ht="11.25" customHeight="1" outlineLevel="2" x14ac:dyDescent="0.2">
      <c r="A56" s="13" t="s">
        <v>59</v>
      </c>
      <c r="B56" s="15"/>
      <c r="C56" s="7">
        <v>100</v>
      </c>
      <c r="D56" s="7">
        <v>100</v>
      </c>
    </row>
    <row r="57" spans="1:4" ht="11.25" customHeight="1" outlineLevel="2" x14ac:dyDescent="0.2">
      <c r="A57" s="13" t="s">
        <v>59</v>
      </c>
      <c r="B57" s="15"/>
      <c r="C57" s="7">
        <v>100</v>
      </c>
      <c r="D57" s="7">
        <v>100</v>
      </c>
    </row>
    <row r="58" spans="1:4" ht="11.25" customHeight="1" outlineLevel="1" x14ac:dyDescent="0.2">
      <c r="A58" s="12" t="s">
        <v>4</v>
      </c>
      <c r="B58" s="15" t="s">
        <v>17</v>
      </c>
      <c r="C58" s="7">
        <v>100</v>
      </c>
      <c r="D58" s="7">
        <v>100</v>
      </c>
    </row>
    <row r="59" spans="1:4" ht="11.25" customHeight="1" outlineLevel="2" x14ac:dyDescent="0.2">
      <c r="A59" s="13" t="s">
        <v>58</v>
      </c>
      <c r="B59" s="15"/>
      <c r="C59" s="7">
        <v>100</v>
      </c>
      <c r="D59" s="7">
        <v>100</v>
      </c>
    </row>
    <row r="60" spans="1:4" ht="11.25" customHeight="1" outlineLevel="2" x14ac:dyDescent="0.2">
      <c r="A60" s="13" t="s">
        <v>58</v>
      </c>
      <c r="B60" s="15"/>
      <c r="C60" s="7">
        <v>100</v>
      </c>
      <c r="D60" s="7">
        <v>100</v>
      </c>
    </row>
    <row r="61" spans="1:4" ht="11.25" customHeight="1" outlineLevel="2" x14ac:dyDescent="0.2">
      <c r="A61" s="13" t="s">
        <v>58</v>
      </c>
      <c r="B61" s="15"/>
      <c r="C61" s="7">
        <v>100</v>
      </c>
      <c r="D61" s="7">
        <v>100</v>
      </c>
    </row>
    <row r="62" spans="1:4" ht="11.25" customHeight="1" outlineLevel="2" x14ac:dyDescent="0.2">
      <c r="A62" s="13" t="s">
        <v>58</v>
      </c>
      <c r="B62" s="15"/>
      <c r="C62" s="7">
        <v>100</v>
      </c>
      <c r="D62" s="7">
        <v>100</v>
      </c>
    </row>
    <row r="63" spans="1:4" ht="11.25" customHeight="1" outlineLevel="2" x14ac:dyDescent="0.2">
      <c r="A63" s="13" t="s">
        <v>58</v>
      </c>
      <c r="B63" s="15"/>
      <c r="C63" s="7">
        <v>100</v>
      </c>
      <c r="D63" s="7">
        <v>100</v>
      </c>
    </row>
    <row r="64" spans="1:4" ht="11.25" customHeight="1" outlineLevel="1" x14ac:dyDescent="0.2">
      <c r="A64" s="12" t="s">
        <v>5</v>
      </c>
      <c r="B64" s="15" t="s">
        <v>18</v>
      </c>
      <c r="C64" s="7">
        <v>100</v>
      </c>
      <c r="D64" s="7">
        <v>100</v>
      </c>
    </row>
    <row r="65" spans="1:4" ht="11.25" customHeight="1" outlineLevel="2" x14ac:dyDescent="0.2">
      <c r="A65" s="13" t="s">
        <v>59</v>
      </c>
      <c r="B65" s="15"/>
      <c r="C65" s="7">
        <v>28736</v>
      </c>
      <c r="D65" s="7">
        <v>28736</v>
      </c>
    </row>
    <row r="66" spans="1:4" ht="11.25" customHeight="1" outlineLevel="2" x14ac:dyDescent="0.2">
      <c r="A66" s="13" t="s">
        <v>59</v>
      </c>
      <c r="B66" s="15"/>
      <c r="C66" s="7">
        <v>0</v>
      </c>
      <c r="D66" s="7">
        <v>0</v>
      </c>
    </row>
    <row r="67" spans="1:4" ht="11.25" customHeight="1" outlineLevel="2" x14ac:dyDescent="0.2">
      <c r="A67" s="13" t="s">
        <v>59</v>
      </c>
      <c r="B67" s="15"/>
      <c r="C67" s="7">
        <f>71135.4-173515.11</f>
        <v>-102379.70999999999</v>
      </c>
      <c r="D67" s="7">
        <f>3024831.43-682.33</f>
        <v>3024149.1</v>
      </c>
    </row>
    <row r="68" spans="1:4" ht="11.25" customHeight="1" outlineLevel="2" x14ac:dyDescent="0.2">
      <c r="A68" s="13" t="s">
        <v>59</v>
      </c>
      <c r="B68" s="15"/>
      <c r="C68" s="7">
        <v>0</v>
      </c>
      <c r="D68" s="7">
        <v>0</v>
      </c>
    </row>
    <row r="69" spans="1:4" ht="11.25" customHeight="1" outlineLevel="2" x14ac:dyDescent="0.2">
      <c r="A69" s="13" t="s">
        <v>59</v>
      </c>
      <c r="B69" s="15"/>
      <c r="C69" s="7">
        <v>0</v>
      </c>
      <c r="D69" s="7">
        <v>0</v>
      </c>
    </row>
    <row r="70" spans="1:4" ht="11.25" customHeight="1" outlineLevel="2" x14ac:dyDescent="0.2">
      <c r="A70" s="13" t="s">
        <v>59</v>
      </c>
      <c r="B70" s="15"/>
      <c r="C70" s="7">
        <v>167198.32999999999</v>
      </c>
      <c r="D70" s="7">
        <v>149113.93</v>
      </c>
    </row>
    <row r="71" spans="1:4" ht="11.25" customHeight="1" outlineLevel="2" x14ac:dyDescent="0.2">
      <c r="A71" s="13" t="s">
        <v>59</v>
      </c>
      <c r="B71" s="15"/>
      <c r="C71" s="7">
        <f>231041.5-133836.86</f>
        <v>97204.640000000014</v>
      </c>
      <c r="D71" s="7">
        <f>476669.42-5930.28</f>
        <v>470739.13999999996</v>
      </c>
    </row>
    <row r="72" spans="1:4" ht="11.25" customHeight="1" outlineLevel="2" x14ac:dyDescent="0.2">
      <c r="A72" s="13" t="s">
        <v>59</v>
      </c>
      <c r="B72" s="15"/>
      <c r="C72" s="7">
        <v>0</v>
      </c>
      <c r="D72" s="7">
        <v>0</v>
      </c>
    </row>
    <row r="73" spans="1:4" ht="11.25" customHeight="1" outlineLevel="2" x14ac:dyDescent="0.2">
      <c r="A73" s="13" t="s">
        <v>59</v>
      </c>
      <c r="B73" s="15"/>
      <c r="C73" s="7">
        <v>0</v>
      </c>
      <c r="D73" s="7">
        <v>0</v>
      </c>
    </row>
    <row r="74" spans="1:4" ht="11.25" customHeight="1" outlineLevel="2" x14ac:dyDescent="0.2">
      <c r="A74" s="13" t="s">
        <v>59</v>
      </c>
      <c r="B74" s="15"/>
      <c r="C74" s="7">
        <v>2462.69</v>
      </c>
      <c r="D74" s="7">
        <v>166.62</v>
      </c>
    </row>
    <row r="75" spans="1:4" ht="11.25" customHeight="1" outlineLevel="2" x14ac:dyDescent="0.2">
      <c r="A75" s="13" t="s">
        <v>27</v>
      </c>
      <c r="B75" s="15"/>
      <c r="C75" s="7">
        <v>0.04</v>
      </c>
      <c r="D75" s="7">
        <v>0.09</v>
      </c>
    </row>
    <row r="76" spans="1:4" ht="11.25" customHeight="1" outlineLevel="2" x14ac:dyDescent="0.2">
      <c r="A76" s="13" t="s">
        <v>37</v>
      </c>
      <c r="B76" s="15"/>
      <c r="C76" s="7">
        <v>0</v>
      </c>
      <c r="D76" s="7">
        <v>4170208.33</v>
      </c>
    </row>
    <row r="77" spans="1:4" ht="11.25" customHeight="1" x14ac:dyDescent="0.2">
      <c r="A77" s="31" t="s">
        <v>28</v>
      </c>
      <c r="B77" s="16" t="s">
        <v>19</v>
      </c>
      <c r="C77" s="9">
        <f>C6+C52</f>
        <v>-24000</v>
      </c>
      <c r="D77" s="9">
        <f>D6+D52</f>
        <v>-232823.01000000059</v>
      </c>
    </row>
    <row r="78" spans="1:4" ht="11.25" customHeight="1" x14ac:dyDescent="0.2">
      <c r="A78" s="10" t="s">
        <v>0</v>
      </c>
      <c r="B78" s="15" t="s">
        <v>20</v>
      </c>
      <c r="C78" s="7">
        <f>C79+C80</f>
        <v>100</v>
      </c>
      <c r="D78" s="7">
        <f>D79+D80</f>
        <v>100</v>
      </c>
    </row>
    <row r="79" spans="1:4" ht="11.25" customHeight="1" outlineLevel="1" x14ac:dyDescent="0.2">
      <c r="A79" s="13" t="s">
        <v>21</v>
      </c>
      <c r="B79" s="15"/>
      <c r="C79" s="7">
        <v>0</v>
      </c>
      <c r="D79" s="7">
        <v>0</v>
      </c>
    </row>
    <row r="80" spans="1:4" ht="11.25" customHeight="1" outlineLevel="1" x14ac:dyDescent="0.2">
      <c r="A80" s="13" t="s">
        <v>22</v>
      </c>
      <c r="B80" s="15"/>
      <c r="C80" s="7">
        <v>100</v>
      </c>
      <c r="D80" s="7">
        <v>100</v>
      </c>
    </row>
    <row r="81" spans="1:4" ht="11.25" customHeight="1" x14ac:dyDescent="0.2">
      <c r="A81" s="10" t="s">
        <v>23</v>
      </c>
      <c r="B81" s="15" t="s">
        <v>24</v>
      </c>
      <c r="C81" s="7">
        <v>0</v>
      </c>
      <c r="D81" s="7">
        <v>0</v>
      </c>
    </row>
    <row r="82" spans="1:4" ht="15" customHeight="1" x14ac:dyDescent="0.2">
      <c r="A82" s="31" t="s">
        <v>50</v>
      </c>
      <c r="B82" s="16"/>
      <c r="C82" s="28">
        <v>0</v>
      </c>
      <c r="D82" s="28">
        <f>D7/D8</f>
        <v>-1.8087860978849589E-2</v>
      </c>
    </row>
    <row r="83" spans="1:4" ht="15" customHeight="1" x14ac:dyDescent="0.2">
      <c r="A83" s="31" t="s">
        <v>51</v>
      </c>
      <c r="B83" s="16"/>
      <c r="C83" s="9">
        <f>C77+C55+C28</f>
        <v>-22900</v>
      </c>
      <c r="D83" s="9">
        <f>D77+D55+D28</f>
        <v>-231723.01000000059</v>
      </c>
    </row>
    <row r="84" spans="1:4" ht="15" customHeight="1" x14ac:dyDescent="0.2">
      <c r="A84" s="25" t="s">
        <v>29</v>
      </c>
      <c r="B84" s="30" t="s">
        <v>25</v>
      </c>
      <c r="C84" s="26">
        <f>C77+C78-C81</f>
        <v>-23900</v>
      </c>
      <c r="D84" s="26">
        <f>D77+D78-D81</f>
        <v>-232723.01000000059</v>
      </c>
    </row>
    <row r="85" spans="1:4" ht="14.4" x14ac:dyDescent="0.3">
      <c r="A85" s="3"/>
      <c r="B85" s="4"/>
      <c r="C85" s="3"/>
      <c r="D85" s="3"/>
    </row>
    <row r="88" spans="1:4" ht="13.2" x14ac:dyDescent="0.25">
      <c r="A88" s="23" t="s">
        <v>47</v>
      </c>
    </row>
    <row r="90" spans="1:4" ht="13.2" x14ac:dyDescent="0.25">
      <c r="A90" s="23" t="s">
        <v>53</v>
      </c>
    </row>
    <row r="91" spans="1:4" ht="13.2" x14ac:dyDescent="0.25">
      <c r="A91" s="23" t="s">
        <v>45</v>
      </c>
    </row>
    <row r="92" spans="1:4" ht="13.2" x14ac:dyDescent="0.25">
      <c r="A92" s="2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ОДР</vt:lpstr>
      <vt:lpstr>Сравнение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Пустыльник Татьяна Александровна</dc:creator>
  <cp:lastModifiedBy>Магасумова Лилия Ильгизовна</cp:lastModifiedBy>
  <dcterms:created xsi:type="dcterms:W3CDTF">2023-03-16T07:42:20Z</dcterms:created>
  <dcterms:modified xsi:type="dcterms:W3CDTF">2023-07-05T05:26:53Z</dcterms:modified>
</cp:coreProperties>
</file>