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<sst xmlns="http://schemas.openxmlformats.org/spreadsheetml/2006/main" count="233" uniqueCount="156">
  <si>
    <t>Не выполненные контракты</t>
  </si>
  <si>
    <t>Период: 01.01.2021 — 22.09.2021</t>
  </si>
  <si>
    <t>Группировка 2 уровня по группе номенклатуры=номер договора</t>
  </si>
  <si>
    <t xml:space="preserve">Номенклатура."Номенклатура договора" </t>
  </si>
  <si>
    <t>Номенклатура.Артикул</t>
  </si>
  <si>
    <t>Номенклатура.Наименование</t>
  </si>
  <si>
    <t>Ед. изм.</t>
  </si>
  <si>
    <t>Цена контракта</t>
  </si>
  <si>
    <t>Номенклатура.Комментарий</t>
  </si>
  <si>
    <t>5*6</t>
  </si>
  <si>
    <t>Количество оборот Дт</t>
  </si>
  <si>
    <t>Количество оборот Кт</t>
  </si>
  <si>
    <t>5*9</t>
  </si>
  <si>
    <t>Количествокон. ост. Дт</t>
  </si>
  <si>
    <t>6-9</t>
  </si>
  <si>
    <t>5*12</t>
  </si>
  <si>
    <t>где брать</t>
  </si>
  <si>
    <t>Номенклатура договора</t>
  </si>
  <si>
    <t>Артикул</t>
  </si>
  <si>
    <t>Наименование</t>
  </si>
  <si>
    <t>Количество по контракту</t>
  </si>
  <si>
    <t>Сумма контракта</t>
  </si>
  <si>
    <t>Приход</t>
  </si>
  <si>
    <t>Отгружено</t>
  </si>
  <si>
    <t>Сумма отгрузки</t>
  </si>
  <si>
    <t>Остаток на складе</t>
  </si>
  <si>
    <t>Осталось поставить</t>
  </si>
  <si>
    <t>Сумма не поставленная по контракту</t>
  </si>
  <si>
    <t>колонки</t>
  </si>
  <si>
    <t>006/01</t>
  </si>
  <si>
    <t>Катетер Нелатона женский  Ch/Fr 12</t>
  </si>
  <si>
    <t>20</t>
  </si>
  <si>
    <t>006/02</t>
  </si>
  <si>
    <t>Катетер Нелатона женский  Ch/Fr 16</t>
  </si>
  <si>
    <t>30</t>
  </si>
  <si>
    <t>006/03</t>
  </si>
  <si>
    <t>Катетер Нелатона женский  Ch/Fr 18</t>
  </si>
  <si>
    <t>12</t>
  </si>
  <si>
    <t>006/04</t>
  </si>
  <si>
    <t>Катетер Нелатона женский  Ch/Fr 20</t>
  </si>
  <si>
    <t>006/05</t>
  </si>
  <si>
    <t>Катетер Нелатона, Ch/Fr 10</t>
  </si>
  <si>
    <t>006/06</t>
  </si>
  <si>
    <t>Катетер Нелатона, Ch/Fr 12</t>
  </si>
  <si>
    <t>60</t>
  </si>
  <si>
    <t>006/07</t>
  </si>
  <si>
    <t>Катетер Нелатона, Ch/Fr 16</t>
  </si>
  <si>
    <t>006/08</t>
  </si>
  <si>
    <t>Катетер Нелатона, Ch/Fr 18</t>
  </si>
  <si>
    <t>40</t>
  </si>
  <si>
    <t>006/09</t>
  </si>
  <si>
    <t>Катетер Нелатона, Ch/Fr 06</t>
  </si>
  <si>
    <t>9</t>
  </si>
  <si>
    <t>006/10</t>
  </si>
  <si>
    <t>Катетер Нелатона, Ch/Fr 08</t>
  </si>
  <si>
    <t>006/11</t>
  </si>
  <si>
    <t>Катетер Фолея двухходовой, Ch/Fr 12</t>
  </si>
  <si>
    <t>80</t>
  </si>
  <si>
    <t>006/12</t>
  </si>
  <si>
    <t>Катетер Фолея двухходовой, Ch/Fr 10</t>
  </si>
  <si>
    <t>24</t>
  </si>
  <si>
    <t>006/13</t>
  </si>
  <si>
    <t>Катетер Фолея двухходовой, Ch/Fr 14 25.02</t>
  </si>
  <si>
    <t>460</t>
  </si>
  <si>
    <t>006/14</t>
  </si>
  <si>
    <t>Катетер Фолея двухходовой педиатрический, Ch/Fr 6</t>
  </si>
  <si>
    <t>14</t>
  </si>
  <si>
    <t>006/15</t>
  </si>
  <si>
    <t>Катетер Фолея двухходовой педиатрический, Ch/Fr 8</t>
  </si>
  <si>
    <t>006/16</t>
  </si>
  <si>
    <t>Катетер Фолея двухходовой, Ch/Fr 16 25.02</t>
  </si>
  <si>
    <t>600</t>
  </si>
  <si>
    <t>006/17</t>
  </si>
  <si>
    <t>Катетер Фолея двухходовой, Ch/Fr 18 25.02</t>
  </si>
  <si>
    <t>400</t>
  </si>
  <si>
    <t>006/18</t>
  </si>
  <si>
    <t>Катетер Фолея двухходовой, Ch/Fr 20</t>
  </si>
  <si>
    <t>006/19</t>
  </si>
  <si>
    <t>Катетер Фолея двухходовой, Ch/Fr 22</t>
  </si>
  <si>
    <t>006/20</t>
  </si>
  <si>
    <t>Катетер Фолея двухходовой, Ch/Fr 24</t>
  </si>
  <si>
    <t>006/21</t>
  </si>
  <si>
    <t>Мочеприемник мужской полимерный типа «Утка»</t>
  </si>
  <si>
    <t>006/22</t>
  </si>
  <si>
    <t>Мочеприемник детский MEDEREN универсальный объем 100мл 25.02</t>
  </si>
  <si>
    <t>006/23</t>
  </si>
  <si>
    <t>Мочеприемник детский MEDEREN универсальный объем 200мл. 25.02</t>
  </si>
  <si>
    <t>100</t>
  </si>
  <si>
    <t>006/24</t>
  </si>
  <si>
    <t>Мочеприемник прикроватный MEDEREN Стандарт, объем 2000 мл, трубка 90 см. 25.02</t>
  </si>
  <si>
    <t>2000</t>
  </si>
  <si>
    <t>006/25</t>
  </si>
  <si>
    <t>Проводник эндоваскулярный (экстражесткий) Lunderquist Extra Stiff (TSCMG-35-90-7-3-LES)</t>
  </si>
  <si>
    <t>2</t>
  </si>
  <si>
    <t>006/26</t>
  </si>
  <si>
    <t>Многоцелевой дренажный катетер Даусон-Мюллер. (ULT`12.0-38-25-P-5S-CLDM-HC)</t>
  </si>
  <si>
    <t>006/27</t>
  </si>
  <si>
    <t>Катетер мочеточниковый полимерный рентгеноконтрастный однократного применения (№ 4 левый)</t>
  </si>
  <si>
    <t>006/28</t>
  </si>
  <si>
    <t>Катетер мочеточниковый поли-мерный рентгеноконтрастный однократного применения (№ 4 правый)</t>
  </si>
  <si>
    <t>006/29</t>
  </si>
  <si>
    <t>Катетер мочеточниковый поли-мерный рентгеноконтрастный однократного применения (№ 5 левый)</t>
  </si>
  <si>
    <t>42</t>
  </si>
  <si>
    <t>006/30</t>
  </si>
  <si>
    <t>Катетер мочеточниковый поли-мерный рентгеноконтрастный однократного применения (№ 5 правый)</t>
  </si>
  <si>
    <t>006/31</t>
  </si>
  <si>
    <t>Катетер мочеточниковый поли-мерный рентгеноконтрастный однократного применения (№ 6 левый) 25.02</t>
  </si>
  <si>
    <t>162</t>
  </si>
  <si>
    <t>006/32</t>
  </si>
  <si>
    <t>Катетер мочеточниковый поли-мерный рентгеноконтрастный однократного применения (№ 6 правый) 25.02</t>
  </si>
  <si>
    <t xml:space="preserve">Итого </t>
  </si>
  <si>
    <t>58/01</t>
  </si>
  <si>
    <t>Катетер внутривенный 14G</t>
  </si>
  <si>
    <t>58/02</t>
  </si>
  <si>
    <t>Катетер внутривенный 16G</t>
  </si>
  <si>
    <t>58/03</t>
  </si>
  <si>
    <t>Катетер внутривенный 18G 17.03.21</t>
  </si>
  <si>
    <t>1400</t>
  </si>
  <si>
    <t>58/04</t>
  </si>
  <si>
    <t>Катетер внутривенный 20G</t>
  </si>
  <si>
    <t>1800</t>
  </si>
  <si>
    <t>58/05</t>
  </si>
  <si>
    <t>Катетер внутривенный 22G</t>
  </si>
  <si>
    <t>58/06</t>
  </si>
  <si>
    <t>Катетер внутривенный 24G</t>
  </si>
  <si>
    <t>1300</t>
  </si>
  <si>
    <t>58/07</t>
  </si>
  <si>
    <t>Катетер внутривенный 26G</t>
  </si>
  <si>
    <t>58/08</t>
  </si>
  <si>
    <t>Игла для забора крови (22G)</t>
  </si>
  <si>
    <t>150</t>
  </si>
  <si>
    <t>58/09</t>
  </si>
  <si>
    <t>Игла для забора крови (23G)</t>
  </si>
  <si>
    <t>200</t>
  </si>
  <si>
    <t>58/10</t>
  </si>
  <si>
    <t>Игла-бабочка одноразовая  (23G)</t>
  </si>
  <si>
    <t>250</t>
  </si>
  <si>
    <t>58/11</t>
  </si>
  <si>
    <t>Игла-бабочка одноразовая  (21G)</t>
  </si>
  <si>
    <t>58/12</t>
  </si>
  <si>
    <t>Скарификатор (одноразовый)</t>
  </si>
  <si>
    <t>2100</t>
  </si>
  <si>
    <t>58/13</t>
  </si>
  <si>
    <t>Набор «Интрадин» базовый для интенсивной терапии (F6)</t>
  </si>
  <si>
    <t>5</t>
  </si>
  <si>
    <t>58/14</t>
  </si>
  <si>
    <t>Зонд биполярный изогнутый Эледин 2/F5 C 17.05.21</t>
  </si>
  <si>
    <t>58/15</t>
  </si>
  <si>
    <t>Устройства дренирующие 1. Для дренирования плевральной полости "ПЛЕВРОФИКС" (Pleurofix)</t>
  </si>
  <si>
    <t>свернуть по «номенклатуре договора» потом посчитать или вывести отдельно и посчитать с учетом всех строк позиции??</t>
  </si>
  <si>
    <t>58/15/01</t>
  </si>
  <si>
    <t>58/16</t>
  </si>
  <si>
    <t>Канюли аспирационные «Мини-Спайк» (Mini-Spike)</t>
  </si>
  <si>
    <t>58/17</t>
  </si>
  <si>
    <t>Ила для цитологической биопсии (18G)</t>
  </si>
  <si>
    <t>ВСЕГО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</si>
</sst>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#,##0.00"/>
    <numFmt numFmtId="167" formatCode="#"/>
    <numFmt numFmtId="168" formatCode="0.00"/>
    <numFmt numFmtId="169" formatCode="0"/>
  </numFmts>
  <fonts count="6">
    <font>
      <sz val="8"/>
      <name val="Arial"/>
      <family val="2"/>
    </font>
    <font>
      <sz val="10"/>
      <name val="Arial"/>
      <family val="0"/>
    </font>
    <font>
      <sz val="9"/>
      <name val="Arial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2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0" fillId="0" borderId="0" xfId="0" applyFont="1" applyAlignment="1">
      <alignment/>
    </xf>
    <xf numFmtId="164" fontId="1" fillId="0" borderId="0" xfId="0" applyNumberFormat="1" applyFont="1" applyAlignment="1">
      <alignment vertical="top"/>
    </xf>
    <xf numFmtId="164" fontId="2" fillId="2" borderId="1" xfId="0" applyNumberFormat="1" applyFont="1" applyFill="1" applyBorder="1" applyAlignment="1">
      <alignment vertical="top" wrapText="1"/>
    </xf>
    <xf numFmtId="165" fontId="2" fillId="2" borderId="1" xfId="0" applyNumberFormat="1" applyFont="1" applyFill="1" applyBorder="1" applyAlignment="1">
      <alignment vertical="top" wrapText="1"/>
    </xf>
    <xf numFmtId="166" fontId="2" fillId="2" borderId="1" xfId="0" applyNumberFormat="1" applyFont="1" applyFill="1" applyBorder="1" applyAlignment="1">
      <alignment vertical="top" wrapText="1"/>
    </xf>
    <xf numFmtId="164" fontId="2" fillId="3" borderId="2" xfId="0" applyNumberFormat="1" applyFont="1" applyFill="1" applyBorder="1" applyAlignment="1">
      <alignment horizontal="center" vertical="top" wrapText="1"/>
    </xf>
    <xf numFmtId="167" fontId="2" fillId="0" borderId="1" xfId="0" applyNumberFormat="1" applyFont="1" applyBorder="1" applyAlignment="1">
      <alignment wrapText="1"/>
    </xf>
    <xf numFmtId="168" fontId="2" fillId="0" borderId="1" xfId="0" applyNumberFormat="1" applyFont="1" applyBorder="1" applyAlignment="1">
      <alignment wrapText="1"/>
    </xf>
    <xf numFmtId="164" fontId="3" fillId="0" borderId="0" xfId="0" applyFont="1" applyAlignment="1">
      <alignment wrapText="1"/>
    </xf>
    <xf numFmtId="164" fontId="2" fillId="0" borderId="0" xfId="0" applyFont="1" applyAlignment="1">
      <alignment wrapText="1"/>
    </xf>
    <xf numFmtId="164" fontId="0" fillId="2" borderId="1" xfId="0" applyNumberFormat="1" applyFont="1" applyFill="1" applyBorder="1" applyAlignment="1">
      <alignment vertical="top" wrapText="1"/>
    </xf>
    <xf numFmtId="165" fontId="0" fillId="2" borderId="1" xfId="0" applyNumberFormat="1" applyFont="1" applyFill="1" applyBorder="1" applyAlignment="1">
      <alignment vertical="top" wrapText="1"/>
    </xf>
    <xf numFmtId="166" fontId="0" fillId="2" borderId="1" xfId="0" applyNumberFormat="1" applyFont="1" applyFill="1" applyBorder="1" applyAlignment="1">
      <alignment vertical="top" wrapText="1"/>
    </xf>
    <xf numFmtId="167" fontId="0" fillId="0" borderId="1" xfId="0" applyNumberFormat="1" applyFont="1" applyBorder="1" applyAlignment="1">
      <alignment wrapText="1"/>
    </xf>
    <xf numFmtId="164" fontId="4" fillId="0" borderId="0" xfId="0" applyFont="1" applyAlignment="1">
      <alignment wrapText="1"/>
    </xf>
    <xf numFmtId="164" fontId="0" fillId="0" borderId="0" xfId="0" applyFont="1" applyAlignment="1">
      <alignment wrapText="1"/>
    </xf>
    <xf numFmtId="164" fontId="0" fillId="2" borderId="1" xfId="0" applyNumberFormat="1" applyFont="1" applyFill="1" applyBorder="1" applyAlignment="1">
      <alignment horizontal="center" vertical="top" wrapText="1"/>
    </xf>
    <xf numFmtId="165" fontId="0" fillId="2" borderId="1" xfId="0" applyNumberFormat="1" applyFont="1" applyFill="1" applyBorder="1" applyAlignment="1">
      <alignment horizontal="center" vertical="top" wrapText="1"/>
    </xf>
    <xf numFmtId="167" fontId="0" fillId="0" borderId="1" xfId="0" applyNumberFormat="1" applyFont="1" applyBorder="1" applyAlignment="1">
      <alignment horizontal="center" vertical="top" wrapText="1"/>
    </xf>
    <xf numFmtId="169" fontId="0" fillId="0" borderId="1" xfId="0" applyNumberFormat="1" applyFont="1" applyBorder="1" applyAlignment="1">
      <alignment horizontal="center" vertical="top" wrapText="1"/>
    </xf>
    <xf numFmtId="164" fontId="0" fillId="0" borderId="0" xfId="0" applyFont="1" applyAlignment="1">
      <alignment horizontal="center" vertical="top" wrapText="1"/>
    </xf>
    <xf numFmtId="164" fontId="0" fillId="0" borderId="1" xfId="0" applyNumberFormat="1" applyFont="1" applyBorder="1" applyAlignment="1">
      <alignment vertical="top" wrapText="1"/>
    </xf>
    <xf numFmtId="168" fontId="0" fillId="0" borderId="1" xfId="0" applyNumberFormat="1" applyFont="1" applyBorder="1" applyAlignment="1">
      <alignment horizontal="right" vertical="top"/>
    </xf>
    <xf numFmtId="165" fontId="0" fillId="0" borderId="1" xfId="0" applyNumberFormat="1" applyFont="1" applyBorder="1" applyAlignment="1">
      <alignment horizontal="right" vertical="top"/>
    </xf>
    <xf numFmtId="166" fontId="0" fillId="0" borderId="1" xfId="0" applyNumberFormat="1" applyFont="1" applyBorder="1" applyAlignment="1">
      <alignment horizontal="right" vertical="top"/>
    </xf>
    <xf numFmtId="167" fontId="0" fillId="0" borderId="1" xfId="0" applyNumberFormat="1" applyBorder="1" applyAlignment="1">
      <alignment/>
    </xf>
    <xf numFmtId="168" fontId="0" fillId="0" borderId="1" xfId="0" applyNumberFormat="1" applyBorder="1" applyAlignment="1">
      <alignment/>
    </xf>
    <xf numFmtId="166" fontId="0" fillId="0" borderId="1" xfId="0" applyNumberFormat="1" applyFont="1" applyBorder="1" applyAlignment="1">
      <alignment horizontal="right" vertical="top"/>
    </xf>
    <xf numFmtId="164" fontId="5" fillId="0" borderId="1" xfId="0" applyNumberFormat="1" applyFont="1" applyBorder="1" applyAlignment="1">
      <alignment vertical="top" wrapText="1"/>
    </xf>
    <xf numFmtId="168" fontId="5" fillId="0" borderId="1" xfId="0" applyNumberFormat="1" applyFont="1" applyBorder="1" applyAlignment="1">
      <alignment horizontal="right" vertical="top"/>
    </xf>
    <xf numFmtId="165" fontId="5" fillId="0" borderId="1" xfId="0" applyNumberFormat="1" applyFont="1" applyBorder="1" applyAlignment="1">
      <alignment horizontal="right" vertical="top"/>
    </xf>
    <xf numFmtId="166" fontId="5" fillId="0" borderId="1" xfId="0" applyNumberFormat="1" applyFont="1" applyBorder="1" applyAlignment="1">
      <alignment horizontal="right" vertical="top"/>
    </xf>
    <xf numFmtId="167" fontId="5" fillId="0" borderId="1" xfId="0" applyNumberFormat="1" applyFont="1" applyBorder="1" applyAlignment="1">
      <alignment/>
    </xf>
    <xf numFmtId="168" fontId="5" fillId="0" borderId="1" xfId="0" applyNumberFormat="1" applyFont="1" applyBorder="1" applyAlignment="1">
      <alignment horizontal="right" vertical="top"/>
    </xf>
    <xf numFmtId="164" fontId="5" fillId="0" borderId="0" xfId="0" applyFont="1" applyAlignment="1">
      <alignment/>
    </xf>
    <xf numFmtId="168" fontId="0" fillId="0" borderId="1" xfId="0" applyNumberFormat="1" applyFont="1" applyFill="1" applyBorder="1" applyAlignment="1">
      <alignment horizontal="right" vertical="top"/>
    </xf>
    <xf numFmtId="164" fontId="0" fillId="0" borderId="1" xfId="0" applyNumberFormat="1" applyFont="1" applyFill="1" applyBorder="1" applyAlignment="1">
      <alignment vertical="top" wrapText="1"/>
    </xf>
    <xf numFmtId="165" fontId="0" fillId="0" borderId="1" xfId="0" applyNumberFormat="1" applyFill="1" applyBorder="1" applyAlignment="1">
      <alignment/>
    </xf>
    <xf numFmtId="166" fontId="0" fillId="0" borderId="1" xfId="0" applyNumberFormat="1" applyFont="1" applyFill="1" applyBorder="1" applyAlignment="1">
      <alignment horizontal="right" vertical="top"/>
    </xf>
    <xf numFmtId="165" fontId="0" fillId="0" borderId="1" xfId="0" applyNumberFormat="1" applyFont="1" applyFill="1" applyBorder="1" applyAlignment="1">
      <alignment horizontal="right" vertical="top"/>
    </xf>
    <xf numFmtId="166" fontId="0" fillId="0" borderId="1" xfId="0" applyNumberFormat="1" applyFont="1" applyFill="1" applyBorder="1" applyAlignment="1">
      <alignment horizontal="right" vertical="top"/>
    </xf>
    <xf numFmtId="164" fontId="0" fillId="4" borderId="1" xfId="0" applyNumberFormat="1" applyFont="1" applyFill="1" applyBorder="1" applyAlignment="1">
      <alignment vertical="top" wrapText="1"/>
    </xf>
    <xf numFmtId="166" fontId="0" fillId="4" borderId="1" xfId="0" applyNumberFormat="1" applyFont="1" applyFill="1" applyBorder="1" applyAlignment="1">
      <alignment horizontal="right" vertical="top"/>
    </xf>
    <xf numFmtId="168" fontId="0" fillId="4" borderId="1" xfId="0" applyNumberFormat="1" applyFont="1" applyFill="1" applyBorder="1" applyAlignment="1">
      <alignment horizontal="right" vertical="top"/>
    </xf>
    <xf numFmtId="165" fontId="0" fillId="4" borderId="1" xfId="0" applyNumberFormat="1" applyFont="1" applyFill="1" applyBorder="1" applyAlignment="1">
      <alignment horizontal="right" vertical="top"/>
    </xf>
    <xf numFmtId="166" fontId="0" fillId="4" borderId="1" xfId="0" applyNumberFormat="1" applyFont="1" applyFill="1" applyBorder="1" applyAlignment="1">
      <alignment horizontal="right" vertical="top"/>
    </xf>
    <xf numFmtId="165" fontId="0" fillId="4" borderId="1" xfId="0" applyNumberFormat="1" applyFill="1" applyBorder="1" applyAlignment="1">
      <alignment/>
    </xf>
    <xf numFmtId="167" fontId="0" fillId="4" borderId="1" xfId="0" applyNumberFormat="1" applyFill="1" applyBorder="1" applyAlignment="1">
      <alignment/>
    </xf>
    <xf numFmtId="168" fontId="0" fillId="4" borderId="1" xfId="0" applyNumberFormat="1" applyFill="1" applyBorder="1" applyAlignment="1">
      <alignment/>
    </xf>
    <xf numFmtId="164" fontId="0" fillId="4" borderId="0" xfId="0" applyFont="1" applyFill="1" applyAlignment="1">
      <alignment/>
    </xf>
    <xf numFmtId="164" fontId="0" fillId="0" borderId="1" xfId="0" applyBorder="1" applyAlignment="1">
      <alignment/>
    </xf>
    <xf numFmtId="164" fontId="0" fillId="0" borderId="1" xfId="0" applyFill="1" applyBorder="1" applyAlignment="1">
      <alignment/>
    </xf>
    <xf numFmtId="164" fontId="5" fillId="0" borderId="1" xfId="0" applyFont="1" applyFill="1" applyBorder="1" applyAlignment="1">
      <alignment/>
    </xf>
    <xf numFmtId="167" fontId="0" fillId="0" borderId="1" xfId="0" applyNumberFormat="1" applyFill="1" applyBorder="1" applyAlignment="1">
      <alignment/>
    </xf>
    <xf numFmtId="168" fontId="5" fillId="0" borderId="1" xfId="0" applyNumberFormat="1" applyFont="1" applyFill="1" applyBorder="1" applyAlignment="1">
      <alignment/>
    </xf>
    <xf numFmtId="164" fontId="5" fillId="0" borderId="1" xfId="0" applyFont="1" applyBorder="1" applyAlignment="1">
      <alignment/>
    </xf>
    <xf numFmtId="165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4ECC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workbookViewId="0" topLeftCell="A19">
      <selection activeCell="C59" sqref="C59"/>
    </sheetView>
  </sheetViews>
  <sheetFormatPr defaultColWidth="13.33203125" defaultRowHeight="13.5" customHeight="1"/>
  <cols>
    <col min="1" max="1" width="12.66015625" style="0" customWidth="1"/>
    <col min="2" max="2" width="10.66015625" style="0" customWidth="1"/>
    <col min="3" max="3" width="62.16015625" style="0" customWidth="1"/>
    <col min="4" max="5" width="12.5" style="0" customWidth="1"/>
    <col min="6" max="7" width="12.33203125" style="0" customWidth="1"/>
    <col min="8" max="8" width="15.16015625" style="1" customWidth="1"/>
    <col min="9" max="9" width="14.83203125" style="1" customWidth="1"/>
    <col min="10" max="10" width="12.33203125" style="2" customWidth="1"/>
    <col min="11" max="11" width="11.66015625" style="1" customWidth="1"/>
    <col min="12" max="12" width="13.66015625" style="3" customWidth="1"/>
    <col min="13" max="13" width="14.33203125" style="4" customWidth="1"/>
    <col min="14" max="16384" width="14.33203125" style="0" customWidth="1"/>
  </cols>
  <sheetData>
    <row r="1" spans="1:13" s="5" customFormat="1" ht="12.75" customHeight="1">
      <c r="A1" s="5" t="s">
        <v>0</v>
      </c>
      <c r="H1" s="1"/>
      <c r="I1" s="1"/>
      <c r="J1" s="2"/>
      <c r="K1" s="1"/>
      <c r="L1" s="3"/>
      <c r="M1" s="4"/>
    </row>
    <row r="2" spans="1:7" ht="12.75" customHeight="1">
      <c r="A2" s="6" t="s">
        <v>1</v>
      </c>
      <c r="B2" s="6"/>
      <c r="C2" s="5"/>
      <c r="D2" s="5"/>
      <c r="E2" s="5"/>
      <c r="F2" s="6"/>
      <c r="G2" s="5"/>
    </row>
    <row r="3" spans="1:7" ht="12.75" customHeight="1">
      <c r="A3" s="6"/>
      <c r="B3" s="6"/>
      <c r="C3" s="5"/>
      <c r="D3" s="5"/>
      <c r="E3" s="5"/>
      <c r="F3" s="6"/>
      <c r="G3" s="5"/>
    </row>
    <row r="4" spans="1:7" ht="12.75" customHeight="1">
      <c r="A4" s="6" t="s">
        <v>2</v>
      </c>
      <c r="B4" s="6"/>
      <c r="C4" s="5"/>
      <c r="D4" s="5"/>
      <c r="E4" s="5"/>
      <c r="F4" s="6"/>
      <c r="G4" s="5"/>
    </row>
    <row r="5" spans="1:7" ht="12.75" customHeight="1">
      <c r="A5" s="6"/>
      <c r="B5" s="6"/>
      <c r="C5" s="5"/>
      <c r="D5" s="5"/>
      <c r="E5" s="5"/>
      <c r="F5" s="6"/>
      <c r="G5" s="5"/>
    </row>
    <row r="6" spans="1:7" ht="12.75" customHeight="1">
      <c r="A6" s="6"/>
      <c r="B6" s="6"/>
      <c r="C6" s="5"/>
      <c r="D6" s="5"/>
      <c r="E6" s="5"/>
      <c r="F6" s="6"/>
      <c r="G6" s="5"/>
    </row>
    <row r="7" spans="1:14" s="14" customFormat="1" ht="66" customHeight="1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8" t="s">
        <v>10</v>
      </c>
      <c r="I7" s="8" t="s">
        <v>11</v>
      </c>
      <c r="J7" s="9" t="s">
        <v>12</v>
      </c>
      <c r="K7" s="10" t="s">
        <v>13</v>
      </c>
      <c r="L7" s="11" t="s">
        <v>14</v>
      </c>
      <c r="M7" s="12" t="s">
        <v>15</v>
      </c>
      <c r="N7" s="13" t="s">
        <v>16</v>
      </c>
    </row>
    <row r="8" spans="1:14" s="20" customFormat="1" ht="38.25" customHeight="1">
      <c r="A8" s="15" t="s">
        <v>17</v>
      </c>
      <c r="B8" s="15" t="s">
        <v>18</v>
      </c>
      <c r="C8" s="15" t="s">
        <v>19</v>
      </c>
      <c r="D8" s="15" t="s">
        <v>6</v>
      </c>
      <c r="E8" s="15" t="s">
        <v>7</v>
      </c>
      <c r="F8" s="15" t="s">
        <v>20</v>
      </c>
      <c r="G8" s="15" t="s">
        <v>21</v>
      </c>
      <c r="H8" s="16" t="s">
        <v>22</v>
      </c>
      <c r="I8" s="16" t="s">
        <v>23</v>
      </c>
      <c r="J8" s="17" t="s">
        <v>24</v>
      </c>
      <c r="K8" s="16" t="s">
        <v>25</v>
      </c>
      <c r="L8" s="18" t="s">
        <v>26</v>
      </c>
      <c r="M8" s="18" t="s">
        <v>27</v>
      </c>
      <c r="N8" s="19" t="s">
        <v>28</v>
      </c>
    </row>
    <row r="9" spans="1:13" s="25" customFormat="1" ht="18" customHeight="1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2">
        <v>8</v>
      </c>
      <c r="I9" s="22">
        <v>9</v>
      </c>
      <c r="J9" s="22">
        <v>10</v>
      </c>
      <c r="K9" s="22">
        <v>11</v>
      </c>
      <c r="L9" s="23">
        <v>12</v>
      </c>
      <c r="M9" s="24">
        <v>13</v>
      </c>
    </row>
    <row r="10" spans="1:13" ht="13.5" customHeight="1">
      <c r="A10" s="26" t="s">
        <v>29</v>
      </c>
      <c r="B10" s="26" t="s">
        <v>29</v>
      </c>
      <c r="C10" s="26" t="s">
        <v>30</v>
      </c>
      <c r="D10" s="26"/>
      <c r="E10" s="27">
        <v>25.16</v>
      </c>
      <c r="F10" s="26" t="s">
        <v>31</v>
      </c>
      <c r="G10" s="27">
        <f aca="true" t="shared" si="0" ref="G10:G41">E10*F10</f>
        <v>503.2</v>
      </c>
      <c r="H10" s="28">
        <v>20</v>
      </c>
      <c r="I10" s="28">
        <v>20</v>
      </c>
      <c r="J10" s="29">
        <f aca="true" t="shared" si="1" ref="J10:J41">I10*E10</f>
        <v>503.2</v>
      </c>
      <c r="K10" s="28"/>
      <c r="L10" s="30">
        <f aca="true" t="shared" si="2" ref="L10:L41">F10-I10</f>
        <v>0</v>
      </c>
      <c r="M10" s="31">
        <f aca="true" t="shared" si="3" ref="M10:M41">L10*E10</f>
        <v>0</v>
      </c>
    </row>
    <row r="11" spans="1:13" ht="13.5" customHeight="1">
      <c r="A11" s="26" t="s">
        <v>32</v>
      </c>
      <c r="B11" s="26" t="s">
        <v>32</v>
      </c>
      <c r="C11" s="26" t="s">
        <v>33</v>
      </c>
      <c r="D11" s="26"/>
      <c r="E11" s="27">
        <v>25.16</v>
      </c>
      <c r="F11" s="26" t="s">
        <v>34</v>
      </c>
      <c r="G11" s="27">
        <f t="shared" si="0"/>
        <v>754.8</v>
      </c>
      <c r="H11" s="28">
        <v>30</v>
      </c>
      <c r="I11" s="28">
        <v>30</v>
      </c>
      <c r="J11" s="29">
        <f t="shared" si="1"/>
        <v>754.8</v>
      </c>
      <c r="K11" s="28"/>
      <c r="L11" s="30">
        <f t="shared" si="2"/>
        <v>0</v>
      </c>
      <c r="M11" s="31">
        <f t="shared" si="3"/>
        <v>0</v>
      </c>
    </row>
    <row r="12" spans="1:13" ht="13.5" customHeight="1">
      <c r="A12" s="26" t="s">
        <v>35</v>
      </c>
      <c r="B12" s="26" t="s">
        <v>35</v>
      </c>
      <c r="C12" s="26" t="s">
        <v>36</v>
      </c>
      <c r="D12" s="26"/>
      <c r="E12" s="27">
        <v>25.16</v>
      </c>
      <c r="F12" s="26" t="s">
        <v>37</v>
      </c>
      <c r="G12" s="27">
        <f t="shared" si="0"/>
        <v>301.92</v>
      </c>
      <c r="H12" s="28">
        <v>12</v>
      </c>
      <c r="I12" s="28">
        <v>12</v>
      </c>
      <c r="J12" s="29">
        <f t="shared" si="1"/>
        <v>301.92</v>
      </c>
      <c r="K12" s="28"/>
      <c r="L12" s="30">
        <f t="shared" si="2"/>
        <v>0</v>
      </c>
      <c r="M12" s="31">
        <f t="shared" si="3"/>
        <v>0</v>
      </c>
    </row>
    <row r="13" spans="1:13" ht="13.5" customHeight="1">
      <c r="A13" s="26" t="s">
        <v>38</v>
      </c>
      <c r="B13" s="26" t="s">
        <v>38</v>
      </c>
      <c r="C13" s="26" t="s">
        <v>39</v>
      </c>
      <c r="D13" s="26"/>
      <c r="E13" s="27">
        <v>27.45</v>
      </c>
      <c r="F13" s="26" t="s">
        <v>31</v>
      </c>
      <c r="G13" s="27">
        <f t="shared" si="0"/>
        <v>549</v>
      </c>
      <c r="H13" s="28">
        <v>20</v>
      </c>
      <c r="I13" s="28">
        <v>20</v>
      </c>
      <c r="J13" s="29">
        <f t="shared" si="1"/>
        <v>549</v>
      </c>
      <c r="K13" s="28"/>
      <c r="L13" s="30">
        <f t="shared" si="2"/>
        <v>0</v>
      </c>
      <c r="M13" s="31">
        <f t="shared" si="3"/>
        <v>0</v>
      </c>
    </row>
    <row r="14" spans="1:13" ht="13.5" customHeight="1">
      <c r="A14" s="26" t="s">
        <v>40</v>
      </c>
      <c r="B14" s="26" t="s">
        <v>40</v>
      </c>
      <c r="C14" s="26" t="s">
        <v>41</v>
      </c>
      <c r="D14" s="26"/>
      <c r="E14" s="27">
        <v>28.59</v>
      </c>
      <c r="F14" s="26" t="s">
        <v>31</v>
      </c>
      <c r="G14" s="27">
        <f t="shared" si="0"/>
        <v>571.8</v>
      </c>
      <c r="H14" s="28">
        <v>20</v>
      </c>
      <c r="I14" s="28">
        <v>20</v>
      </c>
      <c r="J14" s="29">
        <f t="shared" si="1"/>
        <v>571.8</v>
      </c>
      <c r="K14" s="28"/>
      <c r="L14" s="30">
        <f t="shared" si="2"/>
        <v>0</v>
      </c>
      <c r="M14" s="31">
        <f t="shared" si="3"/>
        <v>0</v>
      </c>
    </row>
    <row r="15" spans="1:13" ht="13.5" customHeight="1">
      <c r="A15" s="26" t="s">
        <v>42</v>
      </c>
      <c r="B15" s="26" t="s">
        <v>42</v>
      </c>
      <c r="C15" s="26" t="s">
        <v>43</v>
      </c>
      <c r="D15" s="26"/>
      <c r="E15" s="27">
        <v>28.59</v>
      </c>
      <c r="F15" s="26" t="s">
        <v>44</v>
      </c>
      <c r="G15" s="27">
        <f t="shared" si="0"/>
        <v>1715.4</v>
      </c>
      <c r="H15" s="28">
        <v>60</v>
      </c>
      <c r="I15" s="28">
        <v>60</v>
      </c>
      <c r="J15" s="29">
        <f t="shared" si="1"/>
        <v>1715.4</v>
      </c>
      <c r="K15" s="28"/>
      <c r="L15" s="30">
        <f t="shared" si="2"/>
        <v>0</v>
      </c>
      <c r="M15" s="31">
        <f t="shared" si="3"/>
        <v>0</v>
      </c>
    </row>
    <row r="16" spans="1:13" ht="13.5" customHeight="1">
      <c r="A16" s="26" t="s">
        <v>45</v>
      </c>
      <c r="B16" s="26" t="s">
        <v>45</v>
      </c>
      <c r="C16" s="26" t="s">
        <v>46</v>
      </c>
      <c r="D16" s="26"/>
      <c r="E16" s="27">
        <v>28.59</v>
      </c>
      <c r="F16" s="26" t="s">
        <v>44</v>
      </c>
      <c r="G16" s="27">
        <f t="shared" si="0"/>
        <v>1715.4</v>
      </c>
      <c r="H16" s="28">
        <v>60</v>
      </c>
      <c r="I16" s="28">
        <v>60</v>
      </c>
      <c r="J16" s="29">
        <f t="shared" si="1"/>
        <v>1715.4</v>
      </c>
      <c r="K16" s="28"/>
      <c r="L16" s="30">
        <f t="shared" si="2"/>
        <v>0</v>
      </c>
      <c r="M16" s="31">
        <f t="shared" si="3"/>
        <v>0</v>
      </c>
    </row>
    <row r="17" spans="1:13" ht="13.5" customHeight="1">
      <c r="A17" s="26" t="s">
        <v>47</v>
      </c>
      <c r="B17" s="26" t="s">
        <v>47</v>
      </c>
      <c r="C17" s="26" t="s">
        <v>48</v>
      </c>
      <c r="D17" s="26"/>
      <c r="E17" s="27">
        <v>28.59</v>
      </c>
      <c r="F17" s="26" t="s">
        <v>49</v>
      </c>
      <c r="G17" s="27">
        <f t="shared" si="0"/>
        <v>1143.6</v>
      </c>
      <c r="H17" s="28">
        <v>40</v>
      </c>
      <c r="I17" s="28">
        <v>40</v>
      </c>
      <c r="J17" s="29">
        <f t="shared" si="1"/>
        <v>1143.6</v>
      </c>
      <c r="K17" s="28"/>
      <c r="L17" s="30">
        <f t="shared" si="2"/>
        <v>0</v>
      </c>
      <c r="M17" s="31">
        <f t="shared" si="3"/>
        <v>0</v>
      </c>
    </row>
    <row r="18" spans="1:13" ht="13.5" customHeight="1">
      <c r="A18" s="26" t="s">
        <v>50</v>
      </c>
      <c r="B18" s="26" t="s">
        <v>50</v>
      </c>
      <c r="C18" s="26" t="s">
        <v>51</v>
      </c>
      <c r="D18" s="26"/>
      <c r="E18" s="27">
        <v>28.59</v>
      </c>
      <c r="F18" s="26" t="s">
        <v>52</v>
      </c>
      <c r="G18" s="27">
        <f t="shared" si="0"/>
        <v>257.31</v>
      </c>
      <c r="H18" s="28">
        <v>9</v>
      </c>
      <c r="I18" s="28">
        <v>9</v>
      </c>
      <c r="J18" s="29">
        <f t="shared" si="1"/>
        <v>257.31</v>
      </c>
      <c r="K18" s="28"/>
      <c r="L18" s="30">
        <f t="shared" si="2"/>
        <v>0</v>
      </c>
      <c r="M18" s="31">
        <f t="shared" si="3"/>
        <v>0</v>
      </c>
    </row>
    <row r="19" spans="1:13" ht="13.5" customHeight="1">
      <c r="A19" s="26" t="s">
        <v>53</v>
      </c>
      <c r="B19" s="26" t="s">
        <v>53</v>
      </c>
      <c r="C19" s="26" t="s">
        <v>54</v>
      </c>
      <c r="D19" s="26"/>
      <c r="E19" s="27">
        <v>28.59</v>
      </c>
      <c r="F19" s="26" t="s">
        <v>34</v>
      </c>
      <c r="G19" s="27">
        <f t="shared" si="0"/>
        <v>857.7</v>
      </c>
      <c r="H19" s="28">
        <v>30</v>
      </c>
      <c r="I19" s="28">
        <v>30</v>
      </c>
      <c r="J19" s="29">
        <f t="shared" si="1"/>
        <v>857.7</v>
      </c>
      <c r="K19" s="28"/>
      <c r="L19" s="30">
        <f t="shared" si="2"/>
        <v>0</v>
      </c>
      <c r="M19" s="31">
        <f t="shared" si="3"/>
        <v>0</v>
      </c>
    </row>
    <row r="20" spans="1:13" ht="13.5" customHeight="1">
      <c r="A20" s="26" t="s">
        <v>55</v>
      </c>
      <c r="B20" s="26" t="s">
        <v>55</v>
      </c>
      <c r="C20" s="26" t="s">
        <v>56</v>
      </c>
      <c r="D20" s="26"/>
      <c r="E20" s="27">
        <v>94.24</v>
      </c>
      <c r="F20" s="26" t="s">
        <v>57</v>
      </c>
      <c r="G20" s="27">
        <f t="shared" si="0"/>
        <v>7539.2</v>
      </c>
      <c r="H20" s="28">
        <v>80</v>
      </c>
      <c r="I20" s="28">
        <v>80</v>
      </c>
      <c r="J20" s="29">
        <f t="shared" si="1"/>
        <v>7539.2</v>
      </c>
      <c r="K20" s="28"/>
      <c r="L20" s="30">
        <f t="shared" si="2"/>
        <v>0</v>
      </c>
      <c r="M20" s="31">
        <f t="shared" si="3"/>
        <v>0</v>
      </c>
    </row>
    <row r="21" spans="1:13" ht="13.5" customHeight="1">
      <c r="A21" s="26" t="s">
        <v>58</v>
      </c>
      <c r="B21" s="26" t="s">
        <v>58</v>
      </c>
      <c r="C21" s="26" t="s">
        <v>59</v>
      </c>
      <c r="D21" s="26"/>
      <c r="E21" s="27">
        <v>178.43</v>
      </c>
      <c r="F21" s="26" t="s">
        <v>60</v>
      </c>
      <c r="G21" s="27">
        <f t="shared" si="0"/>
        <v>4282.32</v>
      </c>
      <c r="H21" s="28"/>
      <c r="I21" s="28"/>
      <c r="J21" s="29">
        <f t="shared" si="1"/>
        <v>0</v>
      </c>
      <c r="K21" s="28"/>
      <c r="L21" s="30">
        <f t="shared" si="2"/>
        <v>24</v>
      </c>
      <c r="M21" s="31">
        <f t="shared" si="3"/>
        <v>4282.32</v>
      </c>
    </row>
    <row r="22" spans="1:13" ht="13.5" customHeight="1">
      <c r="A22" s="26" t="s">
        <v>61</v>
      </c>
      <c r="B22" s="26" t="s">
        <v>61</v>
      </c>
      <c r="C22" s="26" t="s">
        <v>62</v>
      </c>
      <c r="D22" s="26"/>
      <c r="E22" s="27">
        <v>94.24</v>
      </c>
      <c r="F22" s="26" t="s">
        <v>63</v>
      </c>
      <c r="G22" s="27">
        <f t="shared" si="0"/>
        <v>43350.399999999994</v>
      </c>
      <c r="H22" s="28">
        <v>460</v>
      </c>
      <c r="I22" s="28">
        <v>460</v>
      </c>
      <c r="J22" s="29">
        <f t="shared" si="1"/>
        <v>43350.399999999994</v>
      </c>
      <c r="K22" s="28"/>
      <c r="L22" s="30">
        <f t="shared" si="2"/>
        <v>0</v>
      </c>
      <c r="M22" s="31">
        <f t="shared" si="3"/>
        <v>0</v>
      </c>
    </row>
    <row r="23" spans="1:13" ht="13.5" customHeight="1">
      <c r="A23" s="26" t="s">
        <v>64</v>
      </c>
      <c r="B23" s="26" t="s">
        <v>64</v>
      </c>
      <c r="C23" s="26" t="s">
        <v>65</v>
      </c>
      <c r="D23" s="26"/>
      <c r="E23" s="27">
        <v>178.43</v>
      </c>
      <c r="F23" s="26" t="s">
        <v>66</v>
      </c>
      <c r="G23" s="27">
        <f t="shared" si="0"/>
        <v>2498.02</v>
      </c>
      <c r="H23" s="28">
        <v>14</v>
      </c>
      <c r="I23" s="28">
        <v>14</v>
      </c>
      <c r="J23" s="29">
        <f t="shared" si="1"/>
        <v>2498.02</v>
      </c>
      <c r="K23" s="28"/>
      <c r="L23" s="30">
        <f t="shared" si="2"/>
        <v>0</v>
      </c>
      <c r="M23" s="31">
        <f t="shared" si="3"/>
        <v>0</v>
      </c>
    </row>
    <row r="24" spans="1:13" ht="13.5" customHeight="1">
      <c r="A24" s="26" t="s">
        <v>67</v>
      </c>
      <c r="B24" s="26" t="s">
        <v>67</v>
      </c>
      <c r="C24" s="26" t="s">
        <v>68</v>
      </c>
      <c r="D24" s="26"/>
      <c r="E24" s="27">
        <v>178.43</v>
      </c>
      <c r="F24" s="26" t="s">
        <v>31</v>
      </c>
      <c r="G24" s="27">
        <f t="shared" si="0"/>
        <v>3568.6000000000004</v>
      </c>
      <c r="H24" s="28">
        <v>20</v>
      </c>
      <c r="I24" s="28">
        <v>20</v>
      </c>
      <c r="J24" s="29">
        <f t="shared" si="1"/>
        <v>3568.6000000000004</v>
      </c>
      <c r="K24" s="28"/>
      <c r="L24" s="30">
        <f t="shared" si="2"/>
        <v>0</v>
      </c>
      <c r="M24" s="31">
        <f t="shared" si="3"/>
        <v>0</v>
      </c>
    </row>
    <row r="25" spans="1:13" ht="13.5" customHeight="1">
      <c r="A25" s="26" t="s">
        <v>69</v>
      </c>
      <c r="B25" s="26" t="s">
        <v>69</v>
      </c>
      <c r="C25" s="26" t="s">
        <v>70</v>
      </c>
      <c r="D25" s="26"/>
      <c r="E25" s="27">
        <v>117.81</v>
      </c>
      <c r="F25" s="26" t="s">
        <v>71</v>
      </c>
      <c r="G25" s="27">
        <f t="shared" si="0"/>
        <v>70686</v>
      </c>
      <c r="H25" s="28">
        <v>600</v>
      </c>
      <c r="I25" s="28">
        <v>600</v>
      </c>
      <c r="J25" s="29">
        <f t="shared" si="1"/>
        <v>70686</v>
      </c>
      <c r="K25" s="28"/>
      <c r="L25" s="30">
        <f t="shared" si="2"/>
        <v>0</v>
      </c>
      <c r="M25" s="31">
        <f t="shared" si="3"/>
        <v>0</v>
      </c>
    </row>
    <row r="26" spans="1:13" ht="13.5" customHeight="1">
      <c r="A26" s="26" t="s">
        <v>72</v>
      </c>
      <c r="B26" s="26" t="s">
        <v>72</v>
      </c>
      <c r="C26" s="26" t="s">
        <v>73</v>
      </c>
      <c r="D26" s="26"/>
      <c r="E26" s="27">
        <v>117.81</v>
      </c>
      <c r="F26" s="26" t="s">
        <v>74</v>
      </c>
      <c r="G26" s="27">
        <f t="shared" si="0"/>
        <v>47124</v>
      </c>
      <c r="H26" s="28">
        <v>400</v>
      </c>
      <c r="I26" s="28">
        <v>400</v>
      </c>
      <c r="J26" s="29">
        <f t="shared" si="1"/>
        <v>47124</v>
      </c>
      <c r="K26" s="28"/>
      <c r="L26" s="30">
        <f t="shared" si="2"/>
        <v>0</v>
      </c>
      <c r="M26" s="31">
        <f t="shared" si="3"/>
        <v>0</v>
      </c>
    </row>
    <row r="27" spans="1:13" ht="13.5" customHeight="1">
      <c r="A27" s="26" t="s">
        <v>75</v>
      </c>
      <c r="B27" s="26" t="s">
        <v>75</v>
      </c>
      <c r="C27" s="26" t="s">
        <v>76</v>
      </c>
      <c r="D27" s="26"/>
      <c r="E27" s="27">
        <v>117.81</v>
      </c>
      <c r="F27" s="26" t="s">
        <v>34</v>
      </c>
      <c r="G27" s="27">
        <f t="shared" si="0"/>
        <v>3534.3</v>
      </c>
      <c r="H27" s="28">
        <v>30</v>
      </c>
      <c r="I27" s="28">
        <v>30</v>
      </c>
      <c r="J27" s="29">
        <f t="shared" si="1"/>
        <v>3534.3</v>
      </c>
      <c r="K27" s="28"/>
      <c r="L27" s="30">
        <f t="shared" si="2"/>
        <v>0</v>
      </c>
      <c r="M27" s="31">
        <f t="shared" si="3"/>
        <v>0</v>
      </c>
    </row>
    <row r="28" spans="1:13" ht="13.5" customHeight="1">
      <c r="A28" s="26" t="s">
        <v>77</v>
      </c>
      <c r="B28" s="26" t="s">
        <v>77</v>
      </c>
      <c r="C28" s="26" t="s">
        <v>78</v>
      </c>
      <c r="D28" s="26"/>
      <c r="E28" s="27">
        <v>117.81</v>
      </c>
      <c r="F28" s="26" t="s">
        <v>34</v>
      </c>
      <c r="G28" s="27">
        <f t="shared" si="0"/>
        <v>3534.3</v>
      </c>
      <c r="H28" s="28">
        <v>30</v>
      </c>
      <c r="I28" s="28">
        <v>30</v>
      </c>
      <c r="J28" s="29">
        <f t="shared" si="1"/>
        <v>3534.3</v>
      </c>
      <c r="K28" s="28"/>
      <c r="L28" s="30">
        <f t="shared" si="2"/>
        <v>0</v>
      </c>
      <c r="M28" s="31">
        <f t="shared" si="3"/>
        <v>0</v>
      </c>
    </row>
    <row r="29" spans="1:13" ht="13.5" customHeight="1">
      <c r="A29" s="26" t="s">
        <v>79</v>
      </c>
      <c r="B29" s="26" t="s">
        <v>79</v>
      </c>
      <c r="C29" s="26" t="s">
        <v>80</v>
      </c>
      <c r="D29" s="26"/>
      <c r="E29" s="27">
        <v>165.85</v>
      </c>
      <c r="F29" s="26" t="s">
        <v>37</v>
      </c>
      <c r="G29" s="27">
        <f t="shared" si="0"/>
        <v>1990.1999999999998</v>
      </c>
      <c r="H29" s="28">
        <v>12</v>
      </c>
      <c r="I29" s="28">
        <v>12</v>
      </c>
      <c r="J29" s="29">
        <f t="shared" si="1"/>
        <v>1990.1999999999998</v>
      </c>
      <c r="K29" s="28"/>
      <c r="L29" s="30">
        <f t="shared" si="2"/>
        <v>0</v>
      </c>
      <c r="M29" s="31">
        <f t="shared" si="3"/>
        <v>0</v>
      </c>
    </row>
    <row r="30" spans="1:13" ht="13.5" customHeight="1">
      <c r="A30" s="26" t="s">
        <v>81</v>
      </c>
      <c r="B30" s="26" t="s">
        <v>81</v>
      </c>
      <c r="C30" s="26" t="s">
        <v>82</v>
      </c>
      <c r="D30" s="26"/>
      <c r="E30" s="27">
        <v>166.73</v>
      </c>
      <c r="F30" s="26" t="s">
        <v>49</v>
      </c>
      <c r="G30" s="27">
        <f t="shared" si="0"/>
        <v>6669.2</v>
      </c>
      <c r="H30" s="28"/>
      <c r="I30" s="28"/>
      <c r="J30" s="29">
        <f t="shared" si="1"/>
        <v>0</v>
      </c>
      <c r="K30" s="28"/>
      <c r="L30" s="30">
        <f t="shared" si="2"/>
        <v>40</v>
      </c>
      <c r="M30" s="31">
        <f t="shared" si="3"/>
        <v>6669.2</v>
      </c>
    </row>
    <row r="31" spans="1:13" ht="13.5" customHeight="1">
      <c r="A31" s="26" t="s">
        <v>83</v>
      </c>
      <c r="B31" s="26" t="s">
        <v>83</v>
      </c>
      <c r="C31" s="26" t="s">
        <v>84</v>
      </c>
      <c r="D31" s="26"/>
      <c r="E31" s="27">
        <v>13.16</v>
      </c>
      <c r="F31" s="26" t="s">
        <v>57</v>
      </c>
      <c r="G31" s="27">
        <f t="shared" si="0"/>
        <v>1052.8</v>
      </c>
      <c r="H31" s="28">
        <v>80</v>
      </c>
      <c r="I31" s="28">
        <v>80</v>
      </c>
      <c r="J31" s="29">
        <f t="shared" si="1"/>
        <v>1052.8</v>
      </c>
      <c r="K31" s="28"/>
      <c r="L31" s="30">
        <f t="shared" si="2"/>
        <v>0</v>
      </c>
      <c r="M31" s="31">
        <f t="shared" si="3"/>
        <v>0</v>
      </c>
    </row>
    <row r="32" spans="1:13" ht="13.5" customHeight="1">
      <c r="A32" s="26" t="s">
        <v>85</v>
      </c>
      <c r="B32" s="26" t="s">
        <v>85</v>
      </c>
      <c r="C32" s="26" t="s">
        <v>86</v>
      </c>
      <c r="D32" s="26"/>
      <c r="E32" s="27">
        <v>11.87</v>
      </c>
      <c r="F32" s="26" t="s">
        <v>87</v>
      </c>
      <c r="G32" s="27">
        <f t="shared" si="0"/>
        <v>1187</v>
      </c>
      <c r="H32" s="28">
        <v>100</v>
      </c>
      <c r="I32" s="28">
        <v>100</v>
      </c>
      <c r="J32" s="29">
        <f t="shared" si="1"/>
        <v>1187</v>
      </c>
      <c r="K32" s="28"/>
      <c r="L32" s="30">
        <f t="shared" si="2"/>
        <v>0</v>
      </c>
      <c r="M32" s="31">
        <f t="shared" si="3"/>
        <v>0</v>
      </c>
    </row>
    <row r="33" spans="1:13" ht="20.25" customHeight="1">
      <c r="A33" s="26" t="s">
        <v>88</v>
      </c>
      <c r="B33" s="26" t="s">
        <v>88</v>
      </c>
      <c r="C33" s="26" t="s">
        <v>89</v>
      </c>
      <c r="D33" s="26"/>
      <c r="E33" s="27">
        <v>55.92</v>
      </c>
      <c r="F33" s="26" t="s">
        <v>90</v>
      </c>
      <c r="G33" s="27">
        <f t="shared" si="0"/>
        <v>111840</v>
      </c>
      <c r="H33" s="28">
        <v>2000</v>
      </c>
      <c r="I33" s="28">
        <v>2000</v>
      </c>
      <c r="J33" s="29">
        <f t="shared" si="1"/>
        <v>111840</v>
      </c>
      <c r="K33" s="28"/>
      <c r="L33" s="30">
        <f t="shared" si="2"/>
        <v>0</v>
      </c>
      <c r="M33" s="31">
        <f t="shared" si="3"/>
        <v>0</v>
      </c>
    </row>
    <row r="34" spans="1:13" ht="20.25" customHeight="1">
      <c r="A34" s="26" t="s">
        <v>91</v>
      </c>
      <c r="B34" s="26" t="s">
        <v>91</v>
      </c>
      <c r="C34" s="26" t="s">
        <v>92</v>
      </c>
      <c r="D34" s="26"/>
      <c r="E34" s="32">
        <v>13019.43</v>
      </c>
      <c r="F34" s="26" t="s">
        <v>93</v>
      </c>
      <c r="G34" s="27">
        <f t="shared" si="0"/>
        <v>26038.86</v>
      </c>
      <c r="H34" s="28">
        <v>2</v>
      </c>
      <c r="I34" s="28">
        <v>2</v>
      </c>
      <c r="J34" s="29">
        <f t="shared" si="1"/>
        <v>26038.86</v>
      </c>
      <c r="K34" s="28"/>
      <c r="L34" s="30">
        <f t="shared" si="2"/>
        <v>0</v>
      </c>
      <c r="M34" s="31">
        <f t="shared" si="3"/>
        <v>0</v>
      </c>
    </row>
    <row r="35" spans="1:13" ht="20.25" customHeight="1">
      <c r="A35" s="26" t="s">
        <v>94</v>
      </c>
      <c r="B35" s="26" t="s">
        <v>94</v>
      </c>
      <c r="C35" s="26" t="s">
        <v>95</v>
      </c>
      <c r="D35" s="26"/>
      <c r="E35" s="32">
        <v>18808.33</v>
      </c>
      <c r="F35" s="26" t="s">
        <v>93</v>
      </c>
      <c r="G35" s="27">
        <f t="shared" si="0"/>
        <v>37616.66</v>
      </c>
      <c r="H35" s="28">
        <v>2</v>
      </c>
      <c r="I35" s="28">
        <v>2</v>
      </c>
      <c r="J35" s="29">
        <f t="shared" si="1"/>
        <v>37616.66</v>
      </c>
      <c r="K35" s="28"/>
      <c r="L35" s="30">
        <f t="shared" si="2"/>
        <v>0</v>
      </c>
      <c r="M35" s="31">
        <f t="shared" si="3"/>
        <v>0</v>
      </c>
    </row>
    <row r="36" spans="1:13" ht="20.25" customHeight="1">
      <c r="A36" s="26" t="s">
        <v>96</v>
      </c>
      <c r="B36" s="26" t="s">
        <v>96</v>
      </c>
      <c r="C36" s="26" t="s">
        <v>97</v>
      </c>
      <c r="D36" s="26"/>
      <c r="E36" s="27">
        <v>549</v>
      </c>
      <c r="F36" s="26" t="s">
        <v>93</v>
      </c>
      <c r="G36" s="27">
        <f t="shared" si="0"/>
        <v>1098</v>
      </c>
      <c r="H36" s="28">
        <v>2</v>
      </c>
      <c r="I36" s="28">
        <v>2</v>
      </c>
      <c r="J36" s="29">
        <f t="shared" si="1"/>
        <v>1098</v>
      </c>
      <c r="K36" s="28"/>
      <c r="L36" s="30">
        <f t="shared" si="2"/>
        <v>0</v>
      </c>
      <c r="M36" s="31">
        <f t="shared" si="3"/>
        <v>0</v>
      </c>
    </row>
    <row r="37" spans="1:13" ht="20.25" customHeight="1">
      <c r="A37" s="26" t="s">
        <v>98</v>
      </c>
      <c r="B37" s="26" t="s">
        <v>98</v>
      </c>
      <c r="C37" s="26" t="s">
        <v>99</v>
      </c>
      <c r="D37" s="26"/>
      <c r="E37" s="27">
        <v>549</v>
      </c>
      <c r="F37" s="26" t="s">
        <v>93</v>
      </c>
      <c r="G37" s="27">
        <f t="shared" si="0"/>
        <v>1098</v>
      </c>
      <c r="H37" s="28">
        <v>2</v>
      </c>
      <c r="I37" s="28">
        <v>2</v>
      </c>
      <c r="J37" s="29">
        <f t="shared" si="1"/>
        <v>1098</v>
      </c>
      <c r="K37" s="28"/>
      <c r="L37" s="30">
        <f t="shared" si="2"/>
        <v>0</v>
      </c>
      <c r="M37" s="31">
        <f t="shared" si="3"/>
        <v>0</v>
      </c>
    </row>
    <row r="38" spans="1:13" ht="20.25" customHeight="1">
      <c r="A38" s="26" t="s">
        <v>100</v>
      </c>
      <c r="B38" s="26" t="s">
        <v>100</v>
      </c>
      <c r="C38" s="26" t="s">
        <v>101</v>
      </c>
      <c r="D38" s="26"/>
      <c r="E38" s="27">
        <v>549</v>
      </c>
      <c r="F38" s="26" t="s">
        <v>102</v>
      </c>
      <c r="G38" s="27">
        <f t="shared" si="0"/>
        <v>23058</v>
      </c>
      <c r="H38" s="28">
        <v>42</v>
      </c>
      <c r="I38" s="28">
        <v>42</v>
      </c>
      <c r="J38" s="29">
        <f t="shared" si="1"/>
        <v>23058</v>
      </c>
      <c r="K38" s="28"/>
      <c r="L38" s="30">
        <f t="shared" si="2"/>
        <v>0</v>
      </c>
      <c r="M38" s="31">
        <f t="shared" si="3"/>
        <v>0</v>
      </c>
    </row>
    <row r="39" spans="1:13" ht="20.25" customHeight="1">
      <c r="A39" s="26" t="s">
        <v>103</v>
      </c>
      <c r="B39" s="26" t="s">
        <v>103</v>
      </c>
      <c r="C39" s="26" t="s">
        <v>104</v>
      </c>
      <c r="D39" s="26"/>
      <c r="E39" s="27">
        <v>549</v>
      </c>
      <c r="F39" s="26" t="s">
        <v>93</v>
      </c>
      <c r="G39" s="27">
        <f t="shared" si="0"/>
        <v>1098</v>
      </c>
      <c r="H39" s="28">
        <v>2</v>
      </c>
      <c r="I39" s="28">
        <v>2</v>
      </c>
      <c r="J39" s="29">
        <f t="shared" si="1"/>
        <v>1098</v>
      </c>
      <c r="K39" s="28"/>
      <c r="L39" s="30">
        <f t="shared" si="2"/>
        <v>0</v>
      </c>
      <c r="M39" s="31">
        <f t="shared" si="3"/>
        <v>0</v>
      </c>
    </row>
    <row r="40" spans="1:13" ht="20.25" customHeight="1">
      <c r="A40" s="26" t="s">
        <v>105</v>
      </c>
      <c r="B40" s="26" t="s">
        <v>105</v>
      </c>
      <c r="C40" s="26" t="s">
        <v>106</v>
      </c>
      <c r="D40" s="26"/>
      <c r="E40" s="27">
        <v>549</v>
      </c>
      <c r="F40" s="26" t="s">
        <v>107</v>
      </c>
      <c r="G40" s="27">
        <f t="shared" si="0"/>
        <v>88938</v>
      </c>
      <c r="H40" s="28">
        <v>162</v>
      </c>
      <c r="I40" s="28">
        <v>162</v>
      </c>
      <c r="J40" s="29">
        <f t="shared" si="1"/>
        <v>88938</v>
      </c>
      <c r="K40" s="28"/>
      <c r="L40" s="30">
        <f t="shared" si="2"/>
        <v>0</v>
      </c>
      <c r="M40" s="31">
        <f t="shared" si="3"/>
        <v>0</v>
      </c>
    </row>
    <row r="41" spans="1:13" ht="20.25" customHeight="1">
      <c r="A41" s="26" t="s">
        <v>108</v>
      </c>
      <c r="B41" s="26" t="s">
        <v>108</v>
      </c>
      <c r="C41" s="26" t="s">
        <v>109</v>
      </c>
      <c r="D41" s="26"/>
      <c r="E41" s="27">
        <v>549</v>
      </c>
      <c r="F41" s="26" t="s">
        <v>93</v>
      </c>
      <c r="G41" s="27">
        <f t="shared" si="0"/>
        <v>1098</v>
      </c>
      <c r="H41" s="28">
        <v>2</v>
      </c>
      <c r="I41" s="28">
        <v>2</v>
      </c>
      <c r="J41" s="29">
        <f t="shared" si="1"/>
        <v>1098</v>
      </c>
      <c r="K41" s="28"/>
      <c r="L41" s="30">
        <f t="shared" si="2"/>
        <v>0</v>
      </c>
      <c r="M41" s="31">
        <f t="shared" si="3"/>
        <v>0</v>
      </c>
    </row>
    <row r="42" spans="1:13" s="39" customFormat="1" ht="13.5" customHeight="1">
      <c r="A42" s="33" t="s">
        <v>110</v>
      </c>
      <c r="B42" s="33"/>
      <c r="C42" s="33"/>
      <c r="D42" s="33"/>
      <c r="E42" s="34"/>
      <c r="F42" s="33"/>
      <c r="G42" s="34">
        <f>SUM(G10:G41)</f>
        <v>497269.99000000005</v>
      </c>
      <c r="H42" s="35"/>
      <c r="I42" s="35"/>
      <c r="J42" s="36">
        <f>SUM(J10:J41)</f>
        <v>486318.47000000003</v>
      </c>
      <c r="K42" s="35"/>
      <c r="L42" s="37">
        <f>B42-I42</f>
        <v>0</v>
      </c>
      <c r="M42" s="38">
        <f>SUM(M10:M41)</f>
        <v>10951.52</v>
      </c>
    </row>
    <row r="43" spans="1:13" ht="13.5" customHeight="1">
      <c r="A43" s="26" t="s">
        <v>111</v>
      </c>
      <c r="B43" s="26" t="s">
        <v>111</v>
      </c>
      <c r="C43" s="26" t="s">
        <v>112</v>
      </c>
      <c r="D43" s="26"/>
      <c r="E43" s="40">
        <v>29.13</v>
      </c>
      <c r="F43" s="41" t="s">
        <v>87</v>
      </c>
      <c r="G43" s="27">
        <f aca="true" t="shared" si="4" ref="G43:G60">E43*F43</f>
        <v>2913</v>
      </c>
      <c r="H43" s="42"/>
      <c r="I43" s="42"/>
      <c r="J43" s="43">
        <f aca="true" t="shared" si="5" ref="J43:J60">I43*E43</f>
        <v>0</v>
      </c>
      <c r="K43" s="42"/>
      <c r="L43" s="30">
        <f aca="true" t="shared" si="6" ref="L43:L60">F43-I43</f>
        <v>100</v>
      </c>
      <c r="M43" s="31">
        <f aca="true" t="shared" si="7" ref="M43:M60">L43*E43</f>
        <v>2913</v>
      </c>
    </row>
    <row r="44" spans="1:13" ht="13.5" customHeight="1">
      <c r="A44" s="26" t="s">
        <v>113</v>
      </c>
      <c r="B44" s="26" t="s">
        <v>113</v>
      </c>
      <c r="C44" s="26" t="s">
        <v>114</v>
      </c>
      <c r="D44" s="26"/>
      <c r="E44" s="40">
        <v>27.45</v>
      </c>
      <c r="F44" s="41" t="s">
        <v>87</v>
      </c>
      <c r="G44" s="27">
        <f t="shared" si="4"/>
        <v>2745</v>
      </c>
      <c r="H44" s="42"/>
      <c r="I44" s="42"/>
      <c r="J44" s="43">
        <f t="shared" si="5"/>
        <v>0</v>
      </c>
      <c r="K44" s="42"/>
      <c r="L44" s="30">
        <f t="shared" si="6"/>
        <v>100</v>
      </c>
      <c r="M44" s="31">
        <f t="shared" si="7"/>
        <v>2745</v>
      </c>
    </row>
    <row r="45" spans="1:13" ht="13.5" customHeight="1">
      <c r="A45" s="26" t="s">
        <v>115</v>
      </c>
      <c r="B45" s="26" t="s">
        <v>115</v>
      </c>
      <c r="C45" s="26" t="s">
        <v>116</v>
      </c>
      <c r="D45" s="26"/>
      <c r="E45" s="40">
        <v>25.82</v>
      </c>
      <c r="F45" s="41" t="s">
        <v>117</v>
      </c>
      <c r="G45" s="27">
        <f t="shared" si="4"/>
        <v>36148</v>
      </c>
      <c r="H45" s="44">
        <v>1400</v>
      </c>
      <c r="I45" s="44">
        <v>1400</v>
      </c>
      <c r="J45" s="43">
        <f t="shared" si="5"/>
        <v>36148</v>
      </c>
      <c r="K45" s="42"/>
      <c r="L45" s="30">
        <f t="shared" si="6"/>
        <v>0</v>
      </c>
      <c r="M45" s="31">
        <f t="shared" si="7"/>
        <v>0</v>
      </c>
    </row>
    <row r="46" spans="1:13" ht="13.5" customHeight="1">
      <c r="A46" s="26" t="s">
        <v>118</v>
      </c>
      <c r="B46" s="26" t="s">
        <v>118</v>
      </c>
      <c r="C46" s="26" t="s">
        <v>119</v>
      </c>
      <c r="D46" s="26"/>
      <c r="E46" s="40">
        <v>25.82</v>
      </c>
      <c r="F46" s="41" t="s">
        <v>120</v>
      </c>
      <c r="G46" s="27">
        <f t="shared" si="4"/>
        <v>46476</v>
      </c>
      <c r="H46" s="44">
        <v>1800</v>
      </c>
      <c r="I46" s="44">
        <v>1800</v>
      </c>
      <c r="J46" s="43">
        <f t="shared" si="5"/>
        <v>46476</v>
      </c>
      <c r="K46" s="42"/>
      <c r="L46" s="30">
        <f t="shared" si="6"/>
        <v>0</v>
      </c>
      <c r="M46" s="31">
        <f t="shared" si="7"/>
        <v>0</v>
      </c>
    </row>
    <row r="47" spans="1:13" ht="13.5" customHeight="1">
      <c r="A47" s="26" t="s">
        <v>121</v>
      </c>
      <c r="B47" s="26" t="s">
        <v>121</v>
      </c>
      <c r="C47" s="26" t="s">
        <v>122</v>
      </c>
      <c r="D47" s="26"/>
      <c r="E47" s="40">
        <v>25.82</v>
      </c>
      <c r="F47" s="41" t="s">
        <v>120</v>
      </c>
      <c r="G47" s="27">
        <f t="shared" si="4"/>
        <v>46476</v>
      </c>
      <c r="H47" s="44">
        <v>1800</v>
      </c>
      <c r="I47" s="44">
        <v>1800</v>
      </c>
      <c r="J47" s="43">
        <f t="shared" si="5"/>
        <v>46476</v>
      </c>
      <c r="K47" s="42"/>
      <c r="L47" s="30">
        <f t="shared" si="6"/>
        <v>0</v>
      </c>
      <c r="M47" s="31">
        <f t="shared" si="7"/>
        <v>0</v>
      </c>
    </row>
    <row r="48" spans="1:13" ht="13.5" customHeight="1">
      <c r="A48" s="26" t="s">
        <v>123</v>
      </c>
      <c r="B48" s="26" t="s">
        <v>123</v>
      </c>
      <c r="C48" s="26" t="s">
        <v>124</v>
      </c>
      <c r="D48" s="26"/>
      <c r="E48" s="40">
        <v>29.13</v>
      </c>
      <c r="F48" s="41" t="s">
        <v>125</v>
      </c>
      <c r="G48" s="27">
        <f t="shared" si="4"/>
        <v>37869</v>
      </c>
      <c r="H48" s="44">
        <v>1300</v>
      </c>
      <c r="I48" s="44">
        <v>1300</v>
      </c>
      <c r="J48" s="43">
        <f t="shared" si="5"/>
        <v>37869</v>
      </c>
      <c r="K48" s="42"/>
      <c r="L48" s="30">
        <f t="shared" si="6"/>
        <v>0</v>
      </c>
      <c r="M48" s="31">
        <f t="shared" si="7"/>
        <v>0</v>
      </c>
    </row>
    <row r="49" spans="1:13" ht="13.5" customHeight="1">
      <c r="A49" s="26" t="s">
        <v>126</v>
      </c>
      <c r="B49" s="26" t="s">
        <v>126</v>
      </c>
      <c r="C49" s="26" t="s">
        <v>127</v>
      </c>
      <c r="D49" s="26"/>
      <c r="E49" s="40">
        <v>149.93</v>
      </c>
      <c r="F49" s="41" t="s">
        <v>87</v>
      </c>
      <c r="G49" s="27">
        <f t="shared" si="4"/>
        <v>14993</v>
      </c>
      <c r="H49" s="44">
        <v>100</v>
      </c>
      <c r="I49" s="44">
        <v>100</v>
      </c>
      <c r="J49" s="43">
        <f t="shared" si="5"/>
        <v>14993</v>
      </c>
      <c r="K49" s="42"/>
      <c r="L49" s="30">
        <f t="shared" si="6"/>
        <v>0</v>
      </c>
      <c r="M49" s="31">
        <f t="shared" si="7"/>
        <v>0</v>
      </c>
    </row>
    <row r="50" spans="1:13" ht="13.5" customHeight="1">
      <c r="A50" s="26" t="s">
        <v>128</v>
      </c>
      <c r="B50" s="26" t="s">
        <v>128</v>
      </c>
      <c r="C50" s="26" t="s">
        <v>129</v>
      </c>
      <c r="D50" s="26"/>
      <c r="E50" s="40">
        <v>12.2</v>
      </c>
      <c r="F50" s="41" t="s">
        <v>130</v>
      </c>
      <c r="G50" s="27">
        <f t="shared" si="4"/>
        <v>1830</v>
      </c>
      <c r="H50" s="44">
        <v>150</v>
      </c>
      <c r="I50" s="44">
        <v>150</v>
      </c>
      <c r="J50" s="43">
        <f t="shared" si="5"/>
        <v>1830</v>
      </c>
      <c r="K50" s="42"/>
      <c r="L50" s="30">
        <f t="shared" si="6"/>
        <v>0</v>
      </c>
      <c r="M50" s="31">
        <f t="shared" si="7"/>
        <v>0</v>
      </c>
    </row>
    <row r="51" spans="1:13" ht="13.5" customHeight="1">
      <c r="A51" s="26" t="s">
        <v>131</v>
      </c>
      <c r="B51" s="26" t="s">
        <v>131</v>
      </c>
      <c r="C51" s="26" t="s">
        <v>132</v>
      </c>
      <c r="D51" s="26"/>
      <c r="E51" s="40">
        <v>12.2</v>
      </c>
      <c r="F51" s="41" t="s">
        <v>133</v>
      </c>
      <c r="G51" s="27">
        <f t="shared" si="4"/>
        <v>2440</v>
      </c>
      <c r="H51" s="44">
        <v>200</v>
      </c>
      <c r="I51" s="44">
        <v>200</v>
      </c>
      <c r="J51" s="43">
        <f t="shared" si="5"/>
        <v>2440</v>
      </c>
      <c r="K51" s="42"/>
      <c r="L51" s="30">
        <f t="shared" si="6"/>
        <v>0</v>
      </c>
      <c r="M51" s="31">
        <f t="shared" si="7"/>
        <v>0</v>
      </c>
    </row>
    <row r="52" spans="1:13" ht="13.5" customHeight="1">
      <c r="A52" s="26" t="s">
        <v>134</v>
      </c>
      <c r="B52" s="26" t="s">
        <v>134</v>
      </c>
      <c r="C52" s="26" t="s">
        <v>135</v>
      </c>
      <c r="D52" s="26"/>
      <c r="E52" s="40">
        <v>10.17</v>
      </c>
      <c r="F52" s="41" t="s">
        <v>136</v>
      </c>
      <c r="G52" s="27">
        <f t="shared" si="4"/>
        <v>2542.5</v>
      </c>
      <c r="H52" s="44">
        <v>250</v>
      </c>
      <c r="I52" s="44">
        <v>250</v>
      </c>
      <c r="J52" s="43">
        <f t="shared" si="5"/>
        <v>2542.5</v>
      </c>
      <c r="K52" s="42"/>
      <c r="L52" s="30">
        <f t="shared" si="6"/>
        <v>0</v>
      </c>
      <c r="M52" s="31">
        <f t="shared" si="7"/>
        <v>0</v>
      </c>
    </row>
    <row r="53" spans="1:13" ht="13.5" customHeight="1">
      <c r="A53" s="26" t="s">
        <v>137</v>
      </c>
      <c r="B53" s="26" t="s">
        <v>137</v>
      </c>
      <c r="C53" s="26" t="s">
        <v>138</v>
      </c>
      <c r="D53" s="26"/>
      <c r="E53" s="40">
        <v>10.17</v>
      </c>
      <c r="F53" s="41" t="s">
        <v>133</v>
      </c>
      <c r="G53" s="27">
        <f t="shared" si="4"/>
        <v>2034</v>
      </c>
      <c r="H53" s="44">
        <v>200</v>
      </c>
      <c r="I53" s="44">
        <v>200</v>
      </c>
      <c r="J53" s="43">
        <f t="shared" si="5"/>
        <v>2034</v>
      </c>
      <c r="K53" s="42"/>
      <c r="L53" s="30">
        <f t="shared" si="6"/>
        <v>0</v>
      </c>
      <c r="M53" s="31">
        <f t="shared" si="7"/>
        <v>0</v>
      </c>
    </row>
    <row r="54" spans="1:13" ht="13.5" customHeight="1">
      <c r="A54" s="26" t="s">
        <v>139</v>
      </c>
      <c r="B54" s="26" t="s">
        <v>139</v>
      </c>
      <c r="C54" s="26" t="s">
        <v>140</v>
      </c>
      <c r="D54" s="26"/>
      <c r="E54" s="40">
        <v>1.02</v>
      </c>
      <c r="F54" s="41" t="s">
        <v>141</v>
      </c>
      <c r="G54" s="27">
        <f t="shared" si="4"/>
        <v>2142</v>
      </c>
      <c r="H54" s="44">
        <v>2000</v>
      </c>
      <c r="I54" s="44">
        <v>2000</v>
      </c>
      <c r="J54" s="43">
        <f t="shared" si="5"/>
        <v>2040</v>
      </c>
      <c r="K54" s="42"/>
      <c r="L54" s="30">
        <f t="shared" si="6"/>
        <v>100</v>
      </c>
      <c r="M54" s="31">
        <f t="shared" si="7"/>
        <v>102</v>
      </c>
    </row>
    <row r="55" spans="1:13" ht="13.5" customHeight="1">
      <c r="A55" s="26" t="s">
        <v>142</v>
      </c>
      <c r="B55" s="26" t="s">
        <v>142</v>
      </c>
      <c r="C55" s="26" t="s">
        <v>143</v>
      </c>
      <c r="D55" s="26"/>
      <c r="E55" s="45">
        <v>5677.07</v>
      </c>
      <c r="F55" s="41" t="s">
        <v>144</v>
      </c>
      <c r="G55" s="27">
        <f t="shared" si="4"/>
        <v>28385.35</v>
      </c>
      <c r="H55" s="44"/>
      <c r="I55" s="44"/>
      <c r="J55" s="43">
        <f t="shared" si="5"/>
        <v>0</v>
      </c>
      <c r="K55" s="42"/>
      <c r="L55" s="30">
        <f t="shared" si="6"/>
        <v>5</v>
      </c>
      <c r="M55" s="31">
        <f t="shared" si="7"/>
        <v>28385.35</v>
      </c>
    </row>
    <row r="56" spans="1:13" ht="13.5" customHeight="1">
      <c r="A56" s="26" t="s">
        <v>145</v>
      </c>
      <c r="B56" s="26" t="s">
        <v>145</v>
      </c>
      <c r="C56" s="26" t="s">
        <v>146</v>
      </c>
      <c r="D56" s="26"/>
      <c r="E56" s="45">
        <v>13841.92</v>
      </c>
      <c r="F56" s="41" t="s">
        <v>144</v>
      </c>
      <c r="G56" s="27">
        <f t="shared" si="4"/>
        <v>69209.6</v>
      </c>
      <c r="H56" s="44">
        <v>5</v>
      </c>
      <c r="I56" s="44">
        <v>5</v>
      </c>
      <c r="J56" s="43">
        <f t="shared" si="5"/>
        <v>69209.6</v>
      </c>
      <c r="K56" s="42"/>
      <c r="L56" s="30">
        <f t="shared" si="6"/>
        <v>0</v>
      </c>
      <c r="M56" s="31">
        <f t="shared" si="7"/>
        <v>0</v>
      </c>
    </row>
    <row r="57" spans="1:14" ht="20.25" customHeight="1">
      <c r="A57" s="46" t="s">
        <v>147</v>
      </c>
      <c r="B57" s="46" t="s">
        <v>147</v>
      </c>
      <c r="C57" s="46" t="s">
        <v>148</v>
      </c>
      <c r="D57" s="46"/>
      <c r="E57" s="47">
        <v>1391</v>
      </c>
      <c r="F57" s="46" t="s">
        <v>87</v>
      </c>
      <c r="G57" s="48">
        <f t="shared" si="4"/>
        <v>139100</v>
      </c>
      <c r="H57" s="49">
        <v>30</v>
      </c>
      <c r="I57" s="49">
        <v>30</v>
      </c>
      <c r="J57" s="50">
        <f t="shared" si="5"/>
        <v>41730</v>
      </c>
      <c r="K57" s="51"/>
      <c r="L57" s="52">
        <f t="shared" si="6"/>
        <v>70</v>
      </c>
      <c r="M57" s="53">
        <f t="shared" si="7"/>
        <v>97370</v>
      </c>
      <c r="N57" s="54" t="s">
        <v>149</v>
      </c>
    </row>
    <row r="58" spans="1:13" ht="13.5" customHeight="1">
      <c r="A58" s="46"/>
      <c r="B58" s="46" t="s">
        <v>150</v>
      </c>
      <c r="C58" s="46" t="s">
        <v>148</v>
      </c>
      <c r="D58" s="46"/>
      <c r="E58" s="47">
        <v>1391</v>
      </c>
      <c r="F58" s="46"/>
      <c r="G58" s="48">
        <f t="shared" si="4"/>
        <v>0</v>
      </c>
      <c r="H58" s="49">
        <v>70</v>
      </c>
      <c r="I58" s="49">
        <v>70</v>
      </c>
      <c r="J58" s="50">
        <f t="shared" si="5"/>
        <v>97370</v>
      </c>
      <c r="K58" s="51"/>
      <c r="L58" s="52">
        <f t="shared" si="6"/>
        <v>-70</v>
      </c>
      <c r="M58" s="53">
        <f t="shared" si="7"/>
        <v>-97370</v>
      </c>
    </row>
    <row r="59" spans="1:13" ht="13.5" customHeight="1">
      <c r="A59" s="26" t="s">
        <v>151</v>
      </c>
      <c r="B59" s="26" t="s">
        <v>151</v>
      </c>
      <c r="C59" s="26" t="s">
        <v>152</v>
      </c>
      <c r="D59" s="26"/>
      <c r="E59" s="40">
        <v>203.33</v>
      </c>
      <c r="F59" s="41" t="s">
        <v>87</v>
      </c>
      <c r="G59" s="27">
        <f t="shared" si="4"/>
        <v>20333</v>
      </c>
      <c r="H59" s="42"/>
      <c r="I59" s="42"/>
      <c r="J59" s="43">
        <f t="shared" si="5"/>
        <v>0</v>
      </c>
      <c r="K59" s="42"/>
      <c r="L59" s="30">
        <f t="shared" si="6"/>
        <v>100</v>
      </c>
      <c r="M59" s="31">
        <f t="shared" si="7"/>
        <v>20333</v>
      </c>
    </row>
    <row r="60" spans="1:13" ht="13.5" customHeight="1">
      <c r="A60" s="26" t="s">
        <v>153</v>
      </c>
      <c r="B60" s="26" t="s">
        <v>153</v>
      </c>
      <c r="C60" s="26" t="s">
        <v>154</v>
      </c>
      <c r="D60" s="26"/>
      <c r="E60" s="45">
        <v>2846.67</v>
      </c>
      <c r="F60" s="41" t="s">
        <v>144</v>
      </c>
      <c r="G60" s="27">
        <f t="shared" si="4"/>
        <v>14233.35</v>
      </c>
      <c r="H60" s="42"/>
      <c r="I60" s="42"/>
      <c r="J60" s="43">
        <f t="shared" si="5"/>
        <v>0</v>
      </c>
      <c r="K60" s="42"/>
      <c r="L60" s="30">
        <f t="shared" si="6"/>
        <v>5</v>
      </c>
      <c r="M60" s="31">
        <f t="shared" si="7"/>
        <v>14233.35</v>
      </c>
    </row>
    <row r="61" spans="1:13" ht="13.5" customHeight="1">
      <c r="A61" s="33" t="s">
        <v>110</v>
      </c>
      <c r="B61" s="55"/>
      <c r="C61" s="55"/>
      <c r="D61" s="55"/>
      <c r="E61" s="56"/>
      <c r="F61" s="56"/>
      <c r="G61" s="57">
        <f>SUM(G43:G60)</f>
        <v>469869.8</v>
      </c>
      <c r="H61" s="42"/>
      <c r="I61" s="42"/>
      <c r="J61" s="57">
        <f>SUM(J43:J60)</f>
        <v>401158.1</v>
      </c>
      <c r="K61" s="42"/>
      <c r="L61" s="58"/>
      <c r="M61" s="59">
        <f>SUM(M43:M60)</f>
        <v>68711.70000000001</v>
      </c>
    </row>
    <row r="62" spans="1:13" ht="13.5" customHeight="1">
      <c r="A62" s="33" t="s">
        <v>155</v>
      </c>
      <c r="B62" s="55"/>
      <c r="C62" s="55"/>
      <c r="D62" s="55"/>
      <c r="E62" s="55"/>
      <c r="F62" s="55"/>
      <c r="G62" s="60">
        <f>G61+G42</f>
        <v>967139.79</v>
      </c>
      <c r="H62" s="61"/>
      <c r="I62" s="61"/>
      <c r="J62" s="60">
        <f>J61+J42</f>
        <v>887476.5700000001</v>
      </c>
      <c r="K62" s="61"/>
      <c r="L62" s="30"/>
      <c r="M62" s="60">
        <f>M61+M42</f>
        <v>79663.22000000002</v>
      </c>
    </row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2021-09-23T15:00:30Z</dcterms:created>
  <dcterms:modified xsi:type="dcterms:W3CDTF">2022-10-17T08:08:46Z</dcterms:modified>
  <cp:category/>
  <cp:version/>
  <cp:contentType/>
  <cp:contentStatus/>
  <cp:revision>16</cp:revision>
</cp:coreProperties>
</file>