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!!! УДАЛИТЬ\"/>
    </mc:Choice>
  </mc:AlternateContent>
  <xr:revisionPtr revIDLastSave="0" documentId="13_ncr:1_{D7821BB5-7E0A-471F-9B04-D053A2BE2C0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L19" i="1"/>
  <c r="M19" i="1"/>
  <c r="N19" i="1"/>
  <c r="J19" i="1"/>
  <c r="P7" i="1"/>
  <c r="I7" i="1"/>
  <c r="H8" i="1"/>
  <c r="Q8" i="1" s="1"/>
  <c r="H14" i="1"/>
  <c r="Q14" i="1" s="1"/>
  <c r="N14" i="1"/>
  <c r="M14" i="1"/>
  <c r="L14" i="1"/>
  <c r="K14" i="1"/>
  <c r="J14" i="1"/>
  <c r="K8" i="1"/>
  <c r="L8" i="1"/>
  <c r="M8" i="1"/>
  <c r="N8" i="1"/>
  <c r="J8" i="1"/>
  <c r="Q7" i="1" l="1"/>
  <c r="M7" i="1"/>
  <c r="O8" i="1"/>
  <c r="O19" i="1"/>
  <c r="L7" i="1"/>
  <c r="N7" i="1"/>
  <c r="O14" i="1"/>
  <c r="J7" i="1"/>
  <c r="K7" i="1"/>
  <c r="O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123</author>
  </authors>
  <commentList>
    <comment ref="E7" authorId="0" shapeId="0" xr:uid="{8A34BAF4-28BE-44BE-9391-03DA9B70D91E}">
      <text>
        <r>
          <rPr>
            <b/>
            <sz val="9"/>
            <color indexed="81"/>
            <rFont val="Tahoma"/>
            <family val="2"/>
            <charset val="204"/>
          </rPr>
          <t>123:</t>
        </r>
        <r>
          <rPr>
            <sz val="9"/>
            <color indexed="81"/>
            <rFont val="Tahoma"/>
            <family val="2"/>
            <charset val="204"/>
          </rPr>
          <t xml:space="preserve">
Остаток по 60 счету на дату начало выборки, по контрагенту и договору
</t>
        </r>
      </text>
    </comment>
    <comment ref="G8" authorId="0" shapeId="0" xr:uid="{D3C1D807-CC23-4FEE-A086-5AABCC70C17D}">
      <text>
        <r>
          <rPr>
            <b/>
            <sz val="9"/>
            <color indexed="81"/>
            <rFont val="Tahoma"/>
            <family val="2"/>
            <charset val="204"/>
          </rPr>
          <t>123:</t>
        </r>
        <r>
          <rPr>
            <sz val="9"/>
            <color indexed="81"/>
            <rFont val="Tahoma"/>
            <family val="2"/>
            <charset val="204"/>
          </rPr>
          <t xml:space="preserve">
Дополнительное поле в документе счет покупателю</t>
        </r>
      </text>
    </comment>
    <comment ref="P8" authorId="0" shapeId="0" xr:uid="{177D4864-E632-40EA-87E2-9F7FCAEDB2DD}">
      <text>
        <r>
          <rPr>
            <b/>
            <sz val="9"/>
            <color indexed="81"/>
            <rFont val="Tahoma"/>
            <family val="2"/>
            <charset val="204"/>
          </rPr>
          <t>123:</t>
        </r>
        <r>
          <rPr>
            <sz val="9"/>
            <color indexed="81"/>
            <rFont val="Tahoma"/>
            <family val="2"/>
            <charset val="204"/>
          </rPr>
          <t xml:space="preserve">
Доплнительное поле в справочнике договоры контрагентов
</t>
        </r>
      </text>
    </comment>
    <comment ref="R8" authorId="0" shapeId="0" xr:uid="{E774160B-6305-43B1-935B-8BDBBFEFF2DC}">
      <text>
        <r>
          <rPr>
            <b/>
            <sz val="9"/>
            <color indexed="81"/>
            <rFont val="Tahoma"/>
            <family val="2"/>
            <charset val="204"/>
          </rPr>
          <t>123:</t>
        </r>
        <r>
          <rPr>
            <sz val="9"/>
            <color indexed="81"/>
            <rFont val="Tahoma"/>
            <family val="2"/>
            <charset val="204"/>
          </rPr>
          <t xml:space="preserve">
ФИО Руководителя, телефоны в спр. Контрагенты
</t>
        </r>
      </text>
    </comment>
  </commentList>
</comments>
</file>

<file path=xl/sharedStrings.xml><?xml version="1.0" encoding="utf-8"?>
<sst xmlns="http://schemas.openxmlformats.org/spreadsheetml/2006/main" count="40" uniqueCount="37">
  <si>
    <t>Наименование контрагента</t>
  </si>
  <si>
    <t>№ п/п</t>
  </si>
  <si>
    <t>Сумма счета</t>
  </si>
  <si>
    <t>взаимозачет</t>
  </si>
  <si>
    <t>нал. Платеж</t>
  </si>
  <si>
    <t>Б/Н платеж</t>
  </si>
  <si>
    <t>Корректировка</t>
  </si>
  <si>
    <t>Итого Сумма</t>
  </si>
  <si>
    <t>Комментарий</t>
  </si>
  <si>
    <t>Счет №568 от 12.05.2022</t>
  </si>
  <si>
    <t>Задание 1: шапка и форма отчета</t>
  </si>
  <si>
    <t>2а</t>
  </si>
  <si>
    <t>договор контрагента</t>
  </si>
  <si>
    <t>Счет/Реализация/Оплата</t>
  </si>
  <si>
    <t>Реализация 45 от 13/05/22</t>
  </si>
  <si>
    <t>Реализация 47 от 15/05/22</t>
  </si>
  <si>
    <t>Выписка по банку 14/05/22</t>
  </si>
  <si>
    <t>Сумма отгрузок</t>
  </si>
  <si>
    <t>Выписка по банку 27/05/22</t>
  </si>
  <si>
    <t>ПКО № 5 30/05/22</t>
  </si>
  <si>
    <t>Остаток на начало</t>
  </si>
  <si>
    <t>Счет №570 от 12.04.2022</t>
  </si>
  <si>
    <t>Реализация 45 от 15/04/22</t>
  </si>
  <si>
    <t>Выписка по банку 16/04/22</t>
  </si>
  <si>
    <t>Выписка по банку 02/05/22</t>
  </si>
  <si>
    <t>ПКО № 15 03/05/22</t>
  </si>
  <si>
    <t>Дата оплат</t>
  </si>
  <si>
    <t>Просрочка, дни по договору</t>
  </si>
  <si>
    <t>Кол-во дней просрочки</t>
  </si>
  <si>
    <t>Не подвязанные документы к счету</t>
  </si>
  <si>
    <t>Реализация 145 от 15/05/22</t>
  </si>
  <si>
    <t>Выписка по банку 12/05/22</t>
  </si>
  <si>
    <t>№ 4526 от 01.01.2022</t>
  </si>
  <si>
    <t>Корректировка №4 11/05/22</t>
  </si>
  <si>
    <t>ООО "АГА-АГА"</t>
  </si>
  <si>
    <t>Дата Вручения счета</t>
  </si>
  <si>
    <t>Иванов Иван 8-916-300-30-30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</si>
</sst>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14" fontId="0" fillId="0" borderId="0" xfId="0" applyNumberFormat="1"/>
    <xf numFmtId="0" fontId="1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/>
    <xf numFmtId="14" fontId="1" fillId="2" borderId="1" xfId="1" applyNumberFormat="1" applyFill="1" applyBorder="1"/>
    <xf numFmtId="4" fontId="1" fillId="2" borderId="1" xfId="1" applyNumberForma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4" fontId="4" fillId="4" borderId="0" xfId="0" applyNumberFormat="1" applyFont="1" applyFill="1" applyBorder="1"/>
    <xf numFmtId="0" fontId="4" fillId="4" borderId="0" xfId="0" applyFont="1" applyFill="1"/>
    <xf numFmtId="4" fontId="4" fillId="4" borderId="0" xfId="0" applyNumberFormat="1" applyFont="1" applyFill="1"/>
    <xf numFmtId="0" fontId="0" fillId="0" borderId="0" xfId="0" applyNumberFormat="1" applyAlignment="1">
      <alignment horizontal="center"/>
    </xf>
    <xf numFmtId="0" fontId="1" fillId="4" borderId="1" xfId="1" applyFill="1" applyBorder="1" applyAlignment="1">
      <alignment horizontal="center"/>
    </xf>
    <xf numFmtId="0" fontId="1" fillId="2" borderId="0" xfId="1" applyFill="1" applyBorder="1"/>
    <xf numFmtId="4" fontId="1" fillId="2" borderId="0" xfId="1" applyNumberFormat="1" applyFill="1" applyBorder="1"/>
  </cellXfs>
  <cellStyles count="2">
    <cellStyle name="Обычный" xfId="0" builtinId="0"/>
    <cellStyle name="УровеньСтрок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 summaryBelow="0"/>
  </sheetPr>
  <dimension ref="B3:R22"/>
  <sheetViews>
    <sheetView tabSelected="1" topLeftCell="A4" zoomScale="70" zoomScaleNormal="70" workbookViewId="0">
      <selection activeCell="E40" sqref="E40"/>
    </sheetView>
  </sheetViews>
  <sheetFormatPr defaultRowHeight="15" outlineLevelRow="1" x14ac:dyDescent="0.25"/>
  <cols>
    <col min="2" max="2" width="6.85546875" style="2" bestFit="1" customWidth="1"/>
    <col min="3" max="3" width="26.85546875" bestFit="1" customWidth="1"/>
    <col min="4" max="5" width="26.85546875" customWidth="1"/>
    <col min="6" max="6" width="34.28515625" bestFit="1" customWidth="1"/>
    <col min="7" max="7" width="18.42578125" bestFit="1" customWidth="1"/>
    <col min="8" max="8" width="11" bestFit="1" customWidth="1"/>
    <col min="9" max="9" width="14.140625" style="4" bestFit="1" customWidth="1"/>
    <col min="10" max="10" width="15.85546875" style="4" bestFit="1" customWidth="1"/>
    <col min="11" max="11" width="12.5703125" bestFit="1" customWidth="1"/>
    <col min="12" max="12" width="14.140625" bestFit="1" customWidth="1"/>
    <col min="13" max="13" width="12.5703125" style="4" bestFit="1" customWidth="1"/>
    <col min="14" max="14" width="15.28515625" style="4" bestFit="1" customWidth="1"/>
    <col min="15" max="15" width="12.85546875" style="4" bestFit="1" customWidth="1"/>
    <col min="16" max="16" width="27.5703125" bestFit="1" customWidth="1"/>
    <col min="17" max="17" width="17.28515625" bestFit="1" customWidth="1"/>
    <col min="18" max="18" width="27.5703125" bestFit="1" customWidth="1"/>
  </cols>
  <sheetData>
    <row r="3" spans="2:18" x14ac:dyDescent="0.25">
      <c r="B3" s="1" t="s">
        <v>10</v>
      </c>
      <c r="C3" s="1"/>
      <c r="D3" s="3"/>
      <c r="E3" s="3"/>
    </row>
    <row r="5" spans="2:18" s="2" customFormat="1" x14ac:dyDescent="0.25">
      <c r="B5" s="2">
        <v>1</v>
      </c>
      <c r="C5" s="2">
        <v>2</v>
      </c>
      <c r="D5" s="2" t="s">
        <v>11</v>
      </c>
      <c r="F5" s="2">
        <v>3</v>
      </c>
      <c r="I5" s="22">
        <v>4</v>
      </c>
      <c r="J5" s="5"/>
      <c r="K5" s="2">
        <v>5</v>
      </c>
      <c r="L5" s="2">
        <v>6</v>
      </c>
      <c r="M5" s="2">
        <v>7</v>
      </c>
      <c r="N5" s="2">
        <v>8</v>
      </c>
      <c r="O5" s="2">
        <v>9</v>
      </c>
      <c r="P5" s="2">
        <v>10</v>
      </c>
      <c r="Q5" s="2">
        <v>11</v>
      </c>
      <c r="R5" s="2">
        <v>12</v>
      </c>
    </row>
    <row r="6" spans="2:18" s="9" customFormat="1" ht="35.25" customHeight="1" x14ac:dyDescent="0.25">
      <c r="B6" s="7" t="s">
        <v>1</v>
      </c>
      <c r="C6" s="7" t="s">
        <v>0</v>
      </c>
      <c r="D6" s="7" t="s">
        <v>12</v>
      </c>
      <c r="E6" s="7" t="s">
        <v>20</v>
      </c>
      <c r="F6" s="7" t="s">
        <v>13</v>
      </c>
      <c r="G6" s="7" t="s">
        <v>35</v>
      </c>
      <c r="H6" s="7" t="s">
        <v>26</v>
      </c>
      <c r="I6" s="8" t="s">
        <v>2</v>
      </c>
      <c r="J6" s="8" t="s">
        <v>17</v>
      </c>
      <c r="K6" s="7" t="s">
        <v>3</v>
      </c>
      <c r="L6" s="7" t="s">
        <v>5</v>
      </c>
      <c r="M6" s="8" t="s">
        <v>4</v>
      </c>
      <c r="N6" s="8" t="s">
        <v>6</v>
      </c>
      <c r="O6" s="8" t="s">
        <v>7</v>
      </c>
      <c r="P6" s="7" t="s">
        <v>27</v>
      </c>
      <c r="Q6" s="7" t="s">
        <v>28</v>
      </c>
      <c r="R6" s="7" t="s">
        <v>8</v>
      </c>
    </row>
    <row r="7" spans="2:18" s="16" customFormat="1" ht="18.75" x14ac:dyDescent="0.3">
      <c r="B7" s="17">
        <v>1</v>
      </c>
      <c r="C7" s="18" t="s">
        <v>34</v>
      </c>
      <c r="D7" s="18" t="s">
        <v>32</v>
      </c>
      <c r="E7" s="19">
        <v>50000</v>
      </c>
      <c r="F7" s="20"/>
      <c r="G7" s="20"/>
      <c r="H7" s="20"/>
      <c r="I7" s="21">
        <f t="shared" ref="I7:N7" si="0">I8+I14+I19</f>
        <v>160000</v>
      </c>
      <c r="J7" s="21">
        <f t="shared" si="0"/>
        <v>120000</v>
      </c>
      <c r="K7" s="21">
        <f t="shared" si="0"/>
        <v>0</v>
      </c>
      <c r="L7" s="21">
        <f t="shared" si="0"/>
        <v>120000</v>
      </c>
      <c r="M7" s="21">
        <f t="shared" si="0"/>
        <v>30000</v>
      </c>
      <c r="N7" s="21">
        <f t="shared" si="0"/>
        <v>5000</v>
      </c>
      <c r="O7" s="21">
        <f>I7-SUM(K7:N7)+E7</f>
        <v>55000</v>
      </c>
      <c r="P7" s="20">
        <f>MAX(P8:P22)</f>
        <v>7</v>
      </c>
      <c r="Q7" s="20">
        <f>MAX(Q8:Q21)</f>
        <v>14</v>
      </c>
      <c r="R7" s="23" t="s">
        <v>36</v>
      </c>
    </row>
    <row r="8" spans="2:18" s="11" customFormat="1" x14ac:dyDescent="0.25">
      <c r="B8" s="10"/>
      <c r="F8" s="12" t="s">
        <v>9</v>
      </c>
      <c r="G8" s="13">
        <v>44693</v>
      </c>
      <c r="H8" s="13">
        <f>MAX(H9:H13)</f>
        <v>44711</v>
      </c>
      <c r="I8" s="14">
        <v>60000</v>
      </c>
      <c r="J8" s="14">
        <f>SUM(J9:J13)</f>
        <v>60000</v>
      </c>
      <c r="K8" s="14">
        <f t="shared" ref="K8:N8" si="1">SUM(K9:K13)</f>
        <v>0</v>
      </c>
      <c r="L8" s="14">
        <f t="shared" si="1"/>
        <v>45000</v>
      </c>
      <c r="M8" s="14">
        <f t="shared" si="1"/>
        <v>15000</v>
      </c>
      <c r="N8" s="14">
        <f t="shared" si="1"/>
        <v>0</v>
      </c>
      <c r="O8" s="14">
        <f>I8-SUM(K8:N8)</f>
        <v>0</v>
      </c>
      <c r="P8" s="15">
        <v>7</v>
      </c>
      <c r="Q8" s="12">
        <f>H8-G8-P8-1</f>
        <v>10</v>
      </c>
      <c r="R8" s="23" t="s">
        <v>36</v>
      </c>
    </row>
    <row r="9" spans="2:18" outlineLevel="1" x14ac:dyDescent="0.25">
      <c r="F9" t="s">
        <v>14</v>
      </c>
      <c r="H9" s="6"/>
      <c r="J9" s="4">
        <v>30000</v>
      </c>
    </row>
    <row r="10" spans="2:18" outlineLevel="1" x14ac:dyDescent="0.25">
      <c r="F10" t="s">
        <v>15</v>
      </c>
      <c r="H10" s="6"/>
      <c r="J10" s="4">
        <v>30000</v>
      </c>
    </row>
    <row r="11" spans="2:18" outlineLevel="1" x14ac:dyDescent="0.25">
      <c r="F11" t="s">
        <v>16</v>
      </c>
      <c r="H11" s="6">
        <v>44695</v>
      </c>
      <c r="L11" s="4">
        <v>15000</v>
      </c>
    </row>
    <row r="12" spans="2:18" outlineLevel="1" x14ac:dyDescent="0.25">
      <c r="F12" t="s">
        <v>18</v>
      </c>
      <c r="H12" s="6">
        <v>44708</v>
      </c>
      <c r="L12" s="4">
        <v>30000</v>
      </c>
    </row>
    <row r="13" spans="2:18" outlineLevel="1" x14ac:dyDescent="0.25">
      <c r="F13" t="s">
        <v>19</v>
      </c>
      <c r="H13" s="6">
        <v>44711</v>
      </c>
      <c r="M13" s="4">
        <v>15000</v>
      </c>
    </row>
    <row r="14" spans="2:18" s="11" customFormat="1" x14ac:dyDescent="0.25">
      <c r="B14" s="10"/>
      <c r="F14" s="12" t="s">
        <v>21</v>
      </c>
      <c r="G14" s="13">
        <v>44663</v>
      </c>
      <c r="H14" s="13">
        <f>MAX(H15:H18)</f>
        <v>44684</v>
      </c>
      <c r="I14" s="14">
        <v>100000</v>
      </c>
      <c r="J14" s="14">
        <f>SUM(J15:J18)</f>
        <v>30000</v>
      </c>
      <c r="K14" s="14">
        <f>SUM(K15:K18)</f>
        <v>0</v>
      </c>
      <c r="L14" s="14">
        <f>SUM(L15:L18)</f>
        <v>45000</v>
      </c>
      <c r="M14" s="14">
        <f>SUM(M15:M18)</f>
        <v>15000</v>
      </c>
      <c r="N14" s="14">
        <f>SUM(N15:N18)</f>
        <v>0</v>
      </c>
      <c r="O14" s="14">
        <f>I14-SUM(K14:N14)</f>
        <v>40000</v>
      </c>
      <c r="P14" s="15">
        <v>7</v>
      </c>
      <c r="Q14" s="12">
        <f>H14-G14-P14</f>
        <v>14</v>
      </c>
      <c r="R14" s="23" t="s">
        <v>36</v>
      </c>
    </row>
    <row r="15" spans="2:18" outlineLevel="1" x14ac:dyDescent="0.25">
      <c r="F15" t="s">
        <v>22</v>
      </c>
      <c r="H15" s="6"/>
      <c r="J15" s="4">
        <v>30000</v>
      </c>
    </row>
    <row r="16" spans="2:18" outlineLevel="1" x14ac:dyDescent="0.25">
      <c r="F16" t="s">
        <v>23</v>
      </c>
      <c r="H16" s="6">
        <v>44667</v>
      </c>
      <c r="L16" s="4">
        <v>15000</v>
      </c>
    </row>
    <row r="17" spans="2:18" outlineLevel="1" x14ac:dyDescent="0.25">
      <c r="F17" t="s">
        <v>24</v>
      </c>
      <c r="H17" s="6">
        <v>44683</v>
      </c>
      <c r="L17" s="4">
        <v>30000</v>
      </c>
    </row>
    <row r="18" spans="2:18" outlineLevel="1" x14ac:dyDescent="0.25">
      <c r="F18" t="s">
        <v>25</v>
      </c>
      <c r="H18" s="6">
        <v>44684</v>
      </c>
      <c r="M18" s="4">
        <v>15000</v>
      </c>
    </row>
    <row r="19" spans="2:18" s="11" customFormat="1" x14ac:dyDescent="0.25">
      <c r="B19" s="24"/>
      <c r="C19" s="24"/>
      <c r="D19" s="24"/>
      <c r="E19" s="24"/>
      <c r="F19" s="24" t="s">
        <v>29</v>
      </c>
      <c r="G19" s="24"/>
      <c r="H19" s="24"/>
      <c r="I19" s="24"/>
      <c r="J19" s="25">
        <f>SUM(J20:J23)</f>
        <v>30000</v>
      </c>
      <c r="K19" s="25">
        <f t="shared" ref="K19:N19" si="2">SUM(K20:K23)</f>
        <v>0</v>
      </c>
      <c r="L19" s="25">
        <f t="shared" si="2"/>
        <v>30000</v>
      </c>
      <c r="M19" s="25">
        <f t="shared" si="2"/>
        <v>0</v>
      </c>
      <c r="N19" s="25">
        <f t="shared" si="2"/>
        <v>5000</v>
      </c>
      <c r="O19" s="14">
        <f>SUM(K19:N19)-N19</f>
        <v>30000</v>
      </c>
      <c r="P19" s="24"/>
      <c r="Q19" s="24"/>
      <c r="R19" s="23" t="s">
        <v>36</v>
      </c>
    </row>
    <row r="20" spans="2:18" outlineLevel="1" x14ac:dyDescent="0.25">
      <c r="F20" t="s">
        <v>30</v>
      </c>
      <c r="H20" s="6"/>
      <c r="J20" s="4">
        <v>30000</v>
      </c>
    </row>
    <row r="21" spans="2:18" outlineLevel="1" x14ac:dyDescent="0.25">
      <c r="F21" t="s">
        <v>31</v>
      </c>
      <c r="H21" s="6">
        <v>44693</v>
      </c>
      <c r="L21" s="4">
        <v>30000</v>
      </c>
    </row>
    <row r="22" spans="2:18" outlineLevel="1" x14ac:dyDescent="0.25">
      <c r="F22" t="s">
        <v>33</v>
      </c>
      <c r="N22" s="4">
        <v>5000</v>
      </c>
    </row>
  </sheetData>
  <mergeCells count="1">
    <mergeCell ref="B3:C3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LOGOLIT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kmosk</dc:creator>
  <cp:lastModifiedBy>123</cp:lastModifiedBy>
  <dcterms:created xsi:type="dcterms:W3CDTF">2022-05-16T14:33:46Z</dcterms:created>
  <dcterms:modified xsi:type="dcterms:W3CDTF">2022-05-17T17:39:21Z</dcterms:modified>
</cp:coreProperties>
</file>