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hob\OneDrive\Проекты\Никко-моторз\Задания\"/>
    </mc:Choice>
  </mc:AlternateContent>
  <bookViews>
    <workbookView xWindow="0" yWindow="0" windowWidth="28800" windowHeight="13725"/>
  </bookViews>
  <sheets>
    <sheet name="1-2021 Расшифровка баланса" sheetId="4" r:id="rId1"/>
    <sheet name="1-2021 Расшифровка ОФР" sheetId="5" r:id="rId2"/>
  </sheets>
  <definedNames>
    <definedName name="_xlnm._FilterDatabase" localSheetId="0" hidden="1">'1-2021 Расшифровка баланса'!$A$443:$O$443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7" i="4" l="1"/>
  <c r="D9" i="5" l="1"/>
  <c r="D12" i="5" s="1"/>
  <c r="D22" i="5" s="1"/>
  <c r="D27" i="5" s="1"/>
  <c r="G13" i="4"/>
  <c r="G176" i="4" l="1"/>
  <c r="G248" i="4"/>
  <c r="G206" i="4"/>
  <c r="G194" i="4"/>
  <c r="G193" i="4" l="1"/>
  <c r="G186" i="4" s="1"/>
  <c r="G74" i="4"/>
  <c r="F630" i="4"/>
  <c r="F619" i="4"/>
  <c r="F598" i="4"/>
  <c r="F443" i="4"/>
  <c r="F394" i="4"/>
  <c r="F382" i="4"/>
  <c r="F371" i="4"/>
  <c r="F359" i="4"/>
  <c r="F348" i="4"/>
  <c r="F347" i="4" s="1"/>
  <c r="F340" i="4"/>
  <c r="F317" i="4"/>
  <c r="F296" i="4"/>
  <c r="F295" i="4" s="1"/>
  <c r="F284" i="4"/>
  <c r="F273" i="4"/>
  <c r="F272" i="4" s="1"/>
  <c r="F266" i="4"/>
  <c r="F257" i="4"/>
  <c r="F248" i="4"/>
  <c r="F243" i="4"/>
  <c r="F224" i="4"/>
  <c r="F217" i="4"/>
  <c r="F206" i="4"/>
  <c r="F194" i="4"/>
  <c r="F193" i="4" s="1"/>
  <c r="F186" i="4" s="1"/>
  <c r="F176" i="4"/>
  <c r="F145" i="4"/>
  <c r="F74" i="4"/>
  <c r="F58" i="4"/>
  <c r="F52" i="4"/>
  <c r="F47" i="4"/>
  <c r="F36" i="4"/>
  <c r="F13" i="4"/>
  <c r="F73" i="4" l="1"/>
  <c r="F370" i="4"/>
  <c r="F56" i="4"/>
  <c r="F271" i="4"/>
  <c r="F344" i="4" s="1"/>
  <c r="F223" i="4"/>
  <c r="F253" i="4" s="1"/>
  <c r="F269" i="4"/>
  <c r="F618" i="4"/>
  <c r="F609" i="4" s="1"/>
  <c r="F393" i="4" s="1"/>
  <c r="F647" i="4" s="1"/>
  <c r="J348" i="4"/>
  <c r="J347" i="4" s="1"/>
  <c r="J74" i="4"/>
  <c r="F254" i="4" l="1"/>
  <c r="F648" i="4"/>
  <c r="F649" i="4" s="1"/>
  <c r="J266" i="4"/>
  <c r="J58" i="4"/>
  <c r="J176" i="4"/>
  <c r="J443" i="4"/>
  <c r="J187" i="4" l="1"/>
  <c r="H187" i="4"/>
  <c r="I187" i="4"/>
  <c r="I176" i="4" l="1"/>
  <c r="I145" i="4"/>
  <c r="I58" i="4"/>
  <c r="H598" i="4" l="1"/>
  <c r="I443" i="4" l="1"/>
  <c r="H58" i="4" l="1"/>
  <c r="G443" i="4" l="1"/>
  <c r="G145" i="4"/>
  <c r="G58" i="4"/>
  <c r="H9" i="5" l="1"/>
  <c r="H12" i="5" s="1"/>
  <c r="H22" i="5" s="1"/>
  <c r="H27" i="5" s="1"/>
  <c r="G9" i="5"/>
  <c r="G12" i="5" s="1"/>
  <c r="G22" i="5" s="1"/>
  <c r="G27" i="5" s="1"/>
  <c r="F9" i="5"/>
  <c r="F12" i="5" s="1"/>
  <c r="F22" i="5" s="1"/>
  <c r="F27" i="5" s="1"/>
  <c r="E9" i="5"/>
  <c r="E12" i="5" s="1"/>
  <c r="E22" i="5" s="1"/>
  <c r="E27" i="5" s="1"/>
  <c r="J257" i="4" l="1"/>
  <c r="J630" i="4"/>
  <c r="I630" i="4"/>
  <c r="H630" i="4"/>
  <c r="G630" i="4"/>
  <c r="J619" i="4"/>
  <c r="J618" i="4" s="1"/>
  <c r="J609" i="4" s="1"/>
  <c r="I619" i="4"/>
  <c r="I618" i="4" s="1"/>
  <c r="I609" i="4" s="1"/>
  <c r="H619" i="4"/>
  <c r="G619" i="4"/>
  <c r="J598" i="4"/>
  <c r="I598" i="4"/>
  <c r="G598" i="4"/>
  <c r="H443" i="4"/>
  <c r="J394" i="4"/>
  <c r="I394" i="4"/>
  <c r="H394" i="4"/>
  <c r="G394" i="4"/>
  <c r="J382" i="4"/>
  <c r="I382" i="4"/>
  <c r="H382" i="4"/>
  <c r="G382" i="4"/>
  <c r="J371" i="4"/>
  <c r="I371" i="4"/>
  <c r="I370" i="4" s="1"/>
  <c r="H371" i="4"/>
  <c r="H370" i="4" s="1"/>
  <c r="G371" i="4"/>
  <c r="G370" i="4" s="1"/>
  <c r="J359" i="4"/>
  <c r="I359" i="4"/>
  <c r="H359" i="4"/>
  <c r="G359" i="4"/>
  <c r="I348" i="4"/>
  <c r="H348" i="4"/>
  <c r="G348" i="4"/>
  <c r="J340" i="4"/>
  <c r="I340" i="4"/>
  <c r="H340" i="4"/>
  <c r="G340" i="4"/>
  <c r="J317" i="4"/>
  <c r="I317" i="4"/>
  <c r="H317" i="4"/>
  <c r="G317" i="4"/>
  <c r="J296" i="4"/>
  <c r="J295" i="4" s="1"/>
  <c r="I296" i="4"/>
  <c r="I295" i="4" s="1"/>
  <c r="H296" i="4"/>
  <c r="H295" i="4" s="1"/>
  <c r="G296" i="4"/>
  <c r="J284" i="4"/>
  <c r="I284" i="4"/>
  <c r="H284" i="4"/>
  <c r="G284" i="4"/>
  <c r="J273" i="4"/>
  <c r="J272" i="4" s="1"/>
  <c r="I273" i="4"/>
  <c r="I272" i="4" s="1"/>
  <c r="H273" i="4"/>
  <c r="G273" i="4"/>
  <c r="I266" i="4"/>
  <c r="H266" i="4"/>
  <c r="G266" i="4"/>
  <c r="I257" i="4"/>
  <c r="H257" i="4"/>
  <c r="G257" i="4"/>
  <c r="J248" i="4"/>
  <c r="I248" i="4"/>
  <c r="H248" i="4"/>
  <c r="J243" i="4"/>
  <c r="I243" i="4"/>
  <c r="H243" i="4"/>
  <c r="G243" i="4"/>
  <c r="J224" i="4"/>
  <c r="J223" i="4" s="1"/>
  <c r="I224" i="4"/>
  <c r="H224" i="4"/>
  <c r="H223" i="4" s="1"/>
  <c r="G224" i="4"/>
  <c r="G223" i="4" s="1"/>
  <c r="J217" i="4"/>
  <c r="I217" i="4"/>
  <c r="H217" i="4"/>
  <c r="G217" i="4"/>
  <c r="G73" i="4" s="1"/>
  <c r="G253" i="4" s="1"/>
  <c r="J206" i="4"/>
  <c r="I206" i="4"/>
  <c r="H206" i="4"/>
  <c r="J194" i="4"/>
  <c r="I194" i="4"/>
  <c r="H194" i="4"/>
  <c r="H176" i="4"/>
  <c r="J145" i="4"/>
  <c r="H145" i="4"/>
  <c r="I74" i="4"/>
  <c r="H74" i="4"/>
  <c r="J52" i="4"/>
  <c r="I52" i="4"/>
  <c r="H52" i="4"/>
  <c r="G52" i="4"/>
  <c r="J47" i="4"/>
  <c r="I47" i="4"/>
  <c r="H47" i="4"/>
  <c r="G47" i="4"/>
  <c r="J36" i="4"/>
  <c r="I36" i="4"/>
  <c r="H36" i="4"/>
  <c r="G36" i="4"/>
  <c r="J13" i="4"/>
  <c r="J56" i="4" s="1"/>
  <c r="I13" i="4"/>
  <c r="H13" i="4"/>
  <c r="G56" i="4"/>
  <c r="I223" i="4" l="1"/>
  <c r="H347" i="4"/>
  <c r="G254" i="4"/>
  <c r="J193" i="4"/>
  <c r="J186" i="4" s="1"/>
  <c r="J73" i="4" s="1"/>
  <c r="J253" i="4" s="1"/>
  <c r="J254" i="4" s="1"/>
  <c r="G272" i="4"/>
  <c r="I193" i="4"/>
  <c r="I186" i="4" s="1"/>
  <c r="I73" i="4" s="1"/>
  <c r="I347" i="4"/>
  <c r="I346" i="4" s="1"/>
  <c r="G347" i="4"/>
  <c r="G346" i="4" s="1"/>
  <c r="G295" i="4"/>
  <c r="J370" i="4"/>
  <c r="H193" i="4"/>
  <c r="H186" i="4" s="1"/>
  <c r="H272" i="4"/>
  <c r="H271" i="4" s="1"/>
  <c r="H344" i="4" s="1"/>
  <c r="H618" i="4"/>
  <c r="H609" i="4" s="1"/>
  <c r="H393" i="4" s="1"/>
  <c r="G618" i="4"/>
  <c r="I269" i="4"/>
  <c r="J393" i="4"/>
  <c r="H346" i="4"/>
  <c r="H56" i="4"/>
  <c r="I56" i="4"/>
  <c r="I271" i="4"/>
  <c r="I344" i="4" s="1"/>
  <c r="G269" i="4"/>
  <c r="J269" i="4"/>
  <c r="I393" i="4"/>
  <c r="H269" i="4"/>
  <c r="J271" i="4"/>
  <c r="J344" i="4" s="1"/>
  <c r="I253" i="4" l="1"/>
  <c r="I254" i="4" s="1"/>
  <c r="G271" i="4"/>
  <c r="G344" i="4" s="1"/>
  <c r="J647" i="4"/>
  <c r="J648" i="4" s="1"/>
  <c r="J649" i="4" s="1"/>
  <c r="G393" i="4"/>
  <c r="G647" i="4" s="1"/>
  <c r="G648" i="4" s="1"/>
  <c r="H73" i="4"/>
  <c r="H253" i="4" s="1"/>
  <c r="H254" i="4" s="1"/>
  <c r="H647" i="4"/>
  <c r="H648" i="4" s="1"/>
  <c r="I647" i="4"/>
  <c r="I648" i="4" s="1"/>
  <c r="H649" i="4" l="1"/>
  <c r="I649" i="4"/>
</calcChain>
</file>

<file path=xl/comments1.xml><?xml version="1.0" encoding="utf-8"?>
<comments xmlns="http://schemas.openxmlformats.org/spreadsheetml/2006/main">
  <authors>
    <author>user</author>
  </authors>
  <commentList>
    <comment ref="E2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для собственных основных средств</t>
        </r>
      </text>
    </comment>
    <comment ref="E53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которые будут перереданы собственнеку, в т.ч. концессия</t>
        </r>
      </text>
    </comment>
  </commentList>
</comments>
</file>

<file path=xl/sharedStrings.xml><?xml version="1.0" encoding="utf-8"?>
<sst xmlns="http://schemas.openxmlformats.org/spreadsheetml/2006/main" count="1118" uniqueCount="1018">
  <si>
    <t>БАЛАНС (сумма строк 1300 + 1400 + 1500)</t>
  </si>
  <si>
    <t>3-4-5.</t>
  </si>
  <si>
    <t>Итого по разделу V</t>
  </si>
  <si>
    <t>5.6.</t>
  </si>
  <si>
    <t>Прочие  обязательства</t>
  </si>
  <si>
    <t>5.5.</t>
  </si>
  <si>
    <t xml:space="preserve">Оценочные обязательства  </t>
  </si>
  <si>
    <t>5.4.</t>
  </si>
  <si>
    <t>Доходы будущих периодов</t>
  </si>
  <si>
    <t>5.3.</t>
  </si>
  <si>
    <t xml:space="preserve">Прочая кредиторская задолженность                                                                                                          </t>
  </si>
  <si>
    <t>5.2.10.</t>
  </si>
  <si>
    <t xml:space="preserve">Внутрихозяйственные расчеты        </t>
  </si>
  <si>
    <t>5.2.9.</t>
  </si>
  <si>
    <t>5.2.8.10.2.10.</t>
  </si>
  <si>
    <t>5.2.8.10.2.9.</t>
  </si>
  <si>
    <t>5.2.8.10.2.8.</t>
  </si>
  <si>
    <t>5.2.8.10.2.7.</t>
  </si>
  <si>
    <t>5.2.8.10.2.6.</t>
  </si>
  <si>
    <t>5.2.8.10.2.5.</t>
  </si>
  <si>
    <t>5.2.8.10.2.4.</t>
  </si>
  <si>
    <t>…</t>
  </si>
  <si>
    <t>5.2.8.10.2.3.</t>
  </si>
  <si>
    <t>Контрагент 2</t>
  </si>
  <si>
    <t>5.2.8.10.2.2.</t>
  </si>
  <si>
    <t>Контрагент 1</t>
  </si>
  <si>
    <t>5.2.8.10.2.1.</t>
  </si>
  <si>
    <t>Проценты</t>
  </si>
  <si>
    <t>5.2.8.10.2.</t>
  </si>
  <si>
    <t>5.2.8.10.1.10.</t>
  </si>
  <si>
    <t>5.2.8.10.1.9.</t>
  </si>
  <si>
    <t>5.2.8.10.1.8.</t>
  </si>
  <si>
    <t>5.2.8.10.1.7.</t>
  </si>
  <si>
    <t>5.2.8.10.1.6.</t>
  </si>
  <si>
    <t>5.2.8.10.1.5.</t>
  </si>
  <si>
    <t>5.2.8.10.1.4.</t>
  </si>
  <si>
    <t>5.2.8.10.1.3.</t>
  </si>
  <si>
    <t>5.2.8.10.1.2.</t>
  </si>
  <si>
    <t>5.2.8.10.1.1.</t>
  </si>
  <si>
    <t>Основной долг</t>
  </si>
  <si>
    <t>5.2.8.10.1.</t>
  </si>
  <si>
    <t>Займы (уступки), вексельные сделки</t>
  </si>
  <si>
    <t>5.2.8.10.</t>
  </si>
  <si>
    <t>5.2.8.8.</t>
  </si>
  <si>
    <t>5.2.8.7.</t>
  </si>
  <si>
    <t>5.2.8.6.</t>
  </si>
  <si>
    <t>5.2.8.5.</t>
  </si>
  <si>
    <t>5.2.8.4.</t>
  </si>
  <si>
    <t>5.2.8.3.</t>
  </si>
  <si>
    <t>5.2.8.2.</t>
  </si>
  <si>
    <t>5.2.8.1.</t>
  </si>
  <si>
    <t xml:space="preserve">Расчеты с прочими дебиторами и кредиторами (сч.76)                                </t>
  </si>
  <si>
    <t>5.2.8.</t>
  </si>
  <si>
    <t xml:space="preserve">Задолженность участникам (учредителям) по выплате доходов  </t>
  </si>
  <si>
    <t>5.2.7.</t>
  </si>
  <si>
    <t>Расчеты с подотчетными лицами (сч.71)</t>
  </si>
  <si>
    <t>5.2.6.</t>
  </si>
  <si>
    <t>Расчеты с персоналом по оплате труда (сч.70)</t>
  </si>
  <si>
    <t>5.2.5.</t>
  </si>
  <si>
    <t>Расчеты по социальному страхованию и обеспечению(сч.69)</t>
  </si>
  <si>
    <t>5.2.4.</t>
  </si>
  <si>
    <t>Прочие налоги</t>
  </si>
  <si>
    <t>5.2.3.6.</t>
  </si>
  <si>
    <t>Транспортный налог</t>
  </si>
  <si>
    <t>5.2.3.5.</t>
  </si>
  <si>
    <t>Налог на имущество</t>
  </si>
  <si>
    <t>5.2.3.4.</t>
  </si>
  <si>
    <t>Налог на прибыль</t>
  </si>
  <si>
    <t>5.2.3.3.</t>
  </si>
  <si>
    <t>Налог на добавленную стоимость (НДС)</t>
  </si>
  <si>
    <t>5.2.3.2.</t>
  </si>
  <si>
    <t>Налог на доходы физических лиц (НДФЛ)</t>
  </si>
  <si>
    <t>5.2.3.1.</t>
  </si>
  <si>
    <t>Расчеты по налогам и сборам (сч.68)</t>
  </si>
  <si>
    <t>5.2.3.</t>
  </si>
  <si>
    <t>5.2.2.2.</t>
  </si>
  <si>
    <t>5.2.2.1.</t>
  </si>
  <si>
    <t>Авансы полученные(сч.62.02)</t>
  </si>
  <si>
    <t>5.2.2.</t>
  </si>
  <si>
    <t>Прочие поставщики и подрядчики</t>
  </si>
  <si>
    <t>5.2.1.30.</t>
  </si>
  <si>
    <t>5.2.1.27.</t>
  </si>
  <si>
    <t>5.2.1.26.</t>
  </si>
  <si>
    <t>5.2.1.25.</t>
  </si>
  <si>
    <t>5.2.1.24.</t>
  </si>
  <si>
    <t>5.2.1.23.</t>
  </si>
  <si>
    <t>5.2.1.22.</t>
  </si>
  <si>
    <t>5.2.1.21.</t>
  </si>
  <si>
    <t>5.2.1.20.</t>
  </si>
  <si>
    <t>5.2.1.19.</t>
  </si>
  <si>
    <t>5.2.1.18.</t>
  </si>
  <si>
    <t>5.2.1.17.</t>
  </si>
  <si>
    <t>5.2.1.16.</t>
  </si>
  <si>
    <t>5.2.1.15.</t>
  </si>
  <si>
    <t>5.2.1.14.</t>
  </si>
  <si>
    <t>5.2.1.13.</t>
  </si>
  <si>
    <t>5.2.1.12.</t>
  </si>
  <si>
    <t>5.2.1.11.</t>
  </si>
  <si>
    <t>5.2.1.10.</t>
  </si>
  <si>
    <t>5.2.1.9.</t>
  </si>
  <si>
    <t>5.2.1.8.</t>
  </si>
  <si>
    <t>5.2.1.7.</t>
  </si>
  <si>
    <t>5.2.1.6.</t>
  </si>
  <si>
    <t>5.2.1.5.</t>
  </si>
  <si>
    <t>5.2.1.4.</t>
  </si>
  <si>
    <t>5.2.1.3.</t>
  </si>
  <si>
    <t>5.2.1.2.</t>
  </si>
  <si>
    <t>5.2.1.1.</t>
  </si>
  <si>
    <t>Поставщики и подрядчики ( сч. 60.01)</t>
  </si>
  <si>
    <t>5.2.1.</t>
  </si>
  <si>
    <t>Кредиторская задолженность</t>
  </si>
  <si>
    <t>5.2.</t>
  </si>
  <si>
    <t>5.1.2.2.10.</t>
  </si>
  <si>
    <t>5.1.2.2.9.</t>
  </si>
  <si>
    <t>5.1.2.2.8.</t>
  </si>
  <si>
    <t>5.1.2.2.7.</t>
  </si>
  <si>
    <t>5.1.2.2.6.</t>
  </si>
  <si>
    <t>5.1.2.2.5.</t>
  </si>
  <si>
    <t>5.1.2.2.4.</t>
  </si>
  <si>
    <t>5.1.2.2.3.</t>
  </si>
  <si>
    <t>Контрагент 2 (сумма займа, дата погашения)</t>
  </si>
  <si>
    <t>5.1.2.2.2.</t>
  </si>
  <si>
    <t>Контрагент 1 (сумма займа, дата погашения)</t>
  </si>
  <si>
    <t>5.1.2.2.1.</t>
  </si>
  <si>
    <t xml:space="preserve">Проценты            </t>
  </si>
  <si>
    <t>5.1.2.2.</t>
  </si>
  <si>
    <t>5.1.2.1.10.</t>
  </si>
  <si>
    <t>5.1.2.1.9.</t>
  </si>
  <si>
    <t>5.1.2.1.8.</t>
  </si>
  <si>
    <t>5.1.2.1.7.</t>
  </si>
  <si>
    <t>5.1.2.1.6.</t>
  </si>
  <si>
    <t>5.1.2.1.5.</t>
  </si>
  <si>
    <t>5.1.2.1.4.</t>
  </si>
  <si>
    <t>5.1.2.1.3.</t>
  </si>
  <si>
    <t>5.1.2.1.2.</t>
  </si>
  <si>
    <t>5.1.2.1.1.</t>
  </si>
  <si>
    <t xml:space="preserve">Основной долг          </t>
  </si>
  <si>
    <t>5.1.2.1.</t>
  </si>
  <si>
    <t>Краткосрочные займы</t>
  </si>
  <si>
    <t>5.1.2.</t>
  </si>
  <si>
    <t>5.1.1.2.10.</t>
  </si>
  <si>
    <t>5.1.1.2.9.</t>
  </si>
  <si>
    <t>5.1.1.2.8.</t>
  </si>
  <si>
    <t>5.1.1.2.7.</t>
  </si>
  <si>
    <t>5.1.1.2.6.</t>
  </si>
  <si>
    <t>5.1.1.2.5.</t>
  </si>
  <si>
    <t>5.1.1.2.4.</t>
  </si>
  <si>
    <t>5.1.1.2.3.</t>
  </si>
  <si>
    <t>Банк 2 (сумма кредита, дата погашения)</t>
  </si>
  <si>
    <t>5.1.1.2.2.</t>
  </si>
  <si>
    <t>Банк 1 (сумма кредита, дата погашения)</t>
  </si>
  <si>
    <t>5.1.1.2.1.</t>
  </si>
  <si>
    <t>5.1.1.2.</t>
  </si>
  <si>
    <t>5.1.1.1.10.</t>
  </si>
  <si>
    <t>5.1.1.1.9.</t>
  </si>
  <si>
    <t>5.1.1.1.8.</t>
  </si>
  <si>
    <t>5.1.1.1.7.</t>
  </si>
  <si>
    <t>5.1.1.1.6.</t>
  </si>
  <si>
    <t>5.1.1.1.5.</t>
  </si>
  <si>
    <t>5.1.1.1.4.</t>
  </si>
  <si>
    <t>5.1.1.1.3.</t>
  </si>
  <si>
    <t>5.1.1.1.2.</t>
  </si>
  <si>
    <t>5.1.1.1.1.</t>
  </si>
  <si>
    <t>5.1.1.1.</t>
  </si>
  <si>
    <t xml:space="preserve">Краткосрочные кредиты </t>
  </si>
  <si>
    <t>5.1.1.</t>
  </si>
  <si>
    <t xml:space="preserve">Заемные средства    </t>
  </si>
  <si>
    <t>5.1.</t>
  </si>
  <si>
    <t>V. Краткосрочные обязательства</t>
  </si>
  <si>
    <t>5.</t>
  </si>
  <si>
    <t>4.5.</t>
  </si>
  <si>
    <t>4.4.3.</t>
  </si>
  <si>
    <t>4.4.2.</t>
  </si>
  <si>
    <t>4.4.1.</t>
  </si>
  <si>
    <t>4.4.</t>
  </si>
  <si>
    <t>Оценочные обязательства</t>
  </si>
  <si>
    <t>4.3.</t>
  </si>
  <si>
    <t>Отложенные налоговые обязательства</t>
  </si>
  <si>
    <t>4.2.</t>
  </si>
  <si>
    <t>4.1.2.2.20.</t>
  </si>
  <si>
    <t>4.1.2.2.19.</t>
  </si>
  <si>
    <t>4.1.2.2.18.</t>
  </si>
  <si>
    <t>4.1.2.2.17.</t>
  </si>
  <si>
    <t>4.1.2.2.16.</t>
  </si>
  <si>
    <t>4.1.2.2.15.</t>
  </si>
  <si>
    <t>4.1.2.2.14.</t>
  </si>
  <si>
    <t>4.1.2.2.13.</t>
  </si>
  <si>
    <t>4.1.2.2.12.</t>
  </si>
  <si>
    <t>4.1.2.2.11.</t>
  </si>
  <si>
    <t>4.1.2.2.10.</t>
  </si>
  <si>
    <t>4.1.2.2.9.</t>
  </si>
  <si>
    <t>4.1.2.2.8.</t>
  </si>
  <si>
    <t>4.1.2.2.7.</t>
  </si>
  <si>
    <t>4.1.2.2.6.</t>
  </si>
  <si>
    <t>4.1.2.2.5.</t>
  </si>
  <si>
    <t>4.1.2.2.4.</t>
  </si>
  <si>
    <t>4.1.2.2.3.</t>
  </si>
  <si>
    <t>4.1.2.2.2.</t>
  </si>
  <si>
    <t>4.1.2.2.1.</t>
  </si>
  <si>
    <t xml:space="preserve">Проценты        </t>
  </si>
  <si>
    <t>4.1.2.2.</t>
  </si>
  <si>
    <t>4.1.2.1.20.</t>
  </si>
  <si>
    <t>4.1.2.1.19.</t>
  </si>
  <si>
    <t>4.1.2.1.18.</t>
  </si>
  <si>
    <t>4.1.2.1.17.</t>
  </si>
  <si>
    <t>4.1.2.1.16.</t>
  </si>
  <si>
    <t>4.1.2.1.15.</t>
  </si>
  <si>
    <t>4.1.2.1.14.</t>
  </si>
  <si>
    <t>4.1.2.1.13.</t>
  </si>
  <si>
    <t>4.1.2.1.12.</t>
  </si>
  <si>
    <t>4.1.2.1.11.</t>
  </si>
  <si>
    <t>4.1.2.1.10.</t>
  </si>
  <si>
    <t>4.1.2.1.9.</t>
  </si>
  <si>
    <t>4.1.2.1.8.</t>
  </si>
  <si>
    <t>4.1.2.1.7.</t>
  </si>
  <si>
    <t>4.1.2.1.6.</t>
  </si>
  <si>
    <t>4.1.2.1.5.</t>
  </si>
  <si>
    <t>4.1.2.1.4.</t>
  </si>
  <si>
    <t>4.1.2.1.3.</t>
  </si>
  <si>
    <t>4.1.2.1.2.</t>
  </si>
  <si>
    <t>4.1.2.1.1.</t>
  </si>
  <si>
    <t xml:space="preserve">Основной долг         </t>
  </si>
  <si>
    <t>4.1.2.1.</t>
  </si>
  <si>
    <t>Долгосрочные займы</t>
  </si>
  <si>
    <t>4.1.2.</t>
  </si>
  <si>
    <t>4.1.1.2.10.</t>
  </si>
  <si>
    <t>4.1.1.2.9.</t>
  </si>
  <si>
    <t>4.1.1.2.8.</t>
  </si>
  <si>
    <t>4.1.1.2.7.</t>
  </si>
  <si>
    <t>4.1.1.2.6.</t>
  </si>
  <si>
    <t>4.1.1.2.5.</t>
  </si>
  <si>
    <t>4.1.1.2.4.</t>
  </si>
  <si>
    <t>4.1.1.2.3.</t>
  </si>
  <si>
    <t>4.1.1.2.2.</t>
  </si>
  <si>
    <t>4.1.1.2.1.</t>
  </si>
  <si>
    <t>4.1.1.2.</t>
  </si>
  <si>
    <t>4.1.1.1.10.</t>
  </si>
  <si>
    <t>4.1.1.1.9.</t>
  </si>
  <si>
    <t>4.1.1.1.8.</t>
  </si>
  <si>
    <t>4.1.1.1.7.</t>
  </si>
  <si>
    <t>4.1.1.1.6.</t>
  </si>
  <si>
    <t>4.1.1.1.5.</t>
  </si>
  <si>
    <t>4.1.1.1.4.</t>
  </si>
  <si>
    <t>4.1.1.1.3.</t>
  </si>
  <si>
    <t>4.1.1.1.2.</t>
  </si>
  <si>
    <t>4.1.1.1.1.</t>
  </si>
  <si>
    <t>4.1.1.1.</t>
  </si>
  <si>
    <t>Долгосрочные кредиты</t>
  </si>
  <si>
    <t>4.1.1.</t>
  </si>
  <si>
    <t>Заемные средства</t>
  </si>
  <si>
    <t>4.1.</t>
  </si>
  <si>
    <t>IV. Долгосрочные обязательства</t>
  </si>
  <si>
    <t>4.</t>
  </si>
  <si>
    <t>Итого по разделу III</t>
  </si>
  <si>
    <t>3.7.</t>
  </si>
  <si>
    <t>Нераспределенная прибыль (убыток) отчетного года</t>
  </si>
  <si>
    <t>3.6.2.</t>
  </si>
  <si>
    <t>Нераспределенная прибыль (убыток) прошлых лет</t>
  </si>
  <si>
    <t>3.6.1.</t>
  </si>
  <si>
    <t>Нераспределенная прибыль (непокрытый убыток)</t>
  </si>
  <si>
    <t>3.6.</t>
  </si>
  <si>
    <t>Резервный капитал</t>
  </si>
  <si>
    <t>3.5.</t>
  </si>
  <si>
    <t>Добавочный капитал (без переоценки)</t>
  </si>
  <si>
    <t>3.4.</t>
  </si>
  <si>
    <t>Переоценка внеоборотных активов</t>
  </si>
  <si>
    <t>3.3.</t>
  </si>
  <si>
    <t>Собственные акции, выкупленные у акционеров</t>
  </si>
  <si>
    <t>3.2.</t>
  </si>
  <si>
    <t>3.1.5.</t>
  </si>
  <si>
    <t>3.1.4.</t>
  </si>
  <si>
    <t>3.1.3.</t>
  </si>
  <si>
    <t>3.1.1.</t>
  </si>
  <si>
    <t>Уставный капитал</t>
  </si>
  <si>
    <t>3.1.</t>
  </si>
  <si>
    <t>III. Капитал и резервы</t>
  </si>
  <si>
    <t>3.</t>
  </si>
  <si>
    <t>ПАССИВ</t>
  </si>
  <si>
    <t>БАЛАНС (сумма строк 1100+ 1200)</t>
  </si>
  <si>
    <t>1-2.</t>
  </si>
  <si>
    <t>Итого по разделу II</t>
  </si>
  <si>
    <t>2.7.</t>
  </si>
  <si>
    <t>Прочие оборотные активы</t>
  </si>
  <si>
    <t>2.6.</t>
  </si>
  <si>
    <t>2.5.3.</t>
  </si>
  <si>
    <t>2.5.2.</t>
  </si>
  <si>
    <t>2.5.1.</t>
  </si>
  <si>
    <t xml:space="preserve">Денежные средства  </t>
  </si>
  <si>
    <t>2.5.</t>
  </si>
  <si>
    <t xml:space="preserve">Депозитные счета   </t>
  </si>
  <si>
    <t>2.4.3.</t>
  </si>
  <si>
    <t>Прочие контрагенты</t>
  </si>
  <si>
    <t>2.4.2.3.</t>
  </si>
  <si>
    <t>2.4.2.2.</t>
  </si>
  <si>
    <t>2.4.2.1.</t>
  </si>
  <si>
    <t>Резерв под обесценение финансовых вложений</t>
  </si>
  <si>
    <t>2.4.2.</t>
  </si>
  <si>
    <t>2.4.1.20</t>
  </si>
  <si>
    <t>2.4.1.19</t>
  </si>
  <si>
    <t>2.4.1.18</t>
  </si>
  <si>
    <t>2.4.1.17</t>
  </si>
  <si>
    <t>2.4.1.16</t>
  </si>
  <si>
    <t>2.4.1.15</t>
  </si>
  <si>
    <t>2.4.1.14</t>
  </si>
  <si>
    <t>2.4.1.13</t>
  </si>
  <si>
    <t>2.4.1.12</t>
  </si>
  <si>
    <t>2.4.1.11</t>
  </si>
  <si>
    <t>2.4.1.10</t>
  </si>
  <si>
    <t>2.4.1.9</t>
  </si>
  <si>
    <t>2.4.1.8</t>
  </si>
  <si>
    <t>2.4.1.7</t>
  </si>
  <si>
    <t>2.4.1.6</t>
  </si>
  <si>
    <t>2.4.1.5</t>
  </si>
  <si>
    <t>2.4.1.3</t>
  </si>
  <si>
    <t>2.4.1.1</t>
  </si>
  <si>
    <t>Займы (уступки), вексельные сделки, паи</t>
  </si>
  <si>
    <t>2.4.1.</t>
  </si>
  <si>
    <t xml:space="preserve">Краткосрочные финансовые вложения  </t>
  </si>
  <si>
    <t>2.4.</t>
  </si>
  <si>
    <t>Прочая дебиторская задолженность</t>
  </si>
  <si>
    <t>2.3.10.</t>
  </si>
  <si>
    <t>2.3.9.3.</t>
  </si>
  <si>
    <t>2.3.9.2.</t>
  </si>
  <si>
    <t>2.3.9.1.</t>
  </si>
  <si>
    <t>Резерв по сомнительным долгам</t>
  </si>
  <si>
    <t>2.3.9.</t>
  </si>
  <si>
    <t>Внутрихозяйственные расчеты</t>
  </si>
  <si>
    <t>2.3.8.</t>
  </si>
  <si>
    <t>2.3.7.10.2.10.</t>
  </si>
  <si>
    <t>2.3.7.10.2.9.</t>
  </si>
  <si>
    <t>2.3.7.10.2.8.</t>
  </si>
  <si>
    <t>2.3.7.10.2.7.</t>
  </si>
  <si>
    <t>2.3.7.10.2.6.</t>
  </si>
  <si>
    <t>2.3.7.10.2.5.</t>
  </si>
  <si>
    <t>2.3.7.10.2.4.</t>
  </si>
  <si>
    <t>2.3.7.10.2.2.</t>
  </si>
  <si>
    <t>2.3.7.10.2.1.</t>
  </si>
  <si>
    <t>2.3.7.10.2.</t>
  </si>
  <si>
    <t>2.3.7.10.1.9.</t>
  </si>
  <si>
    <t>2.3.7.10.1.8.</t>
  </si>
  <si>
    <t>2.3.7.10.1.7.</t>
  </si>
  <si>
    <t>2.3.7.10.1.6.</t>
  </si>
  <si>
    <t>2.3.7.10.1.5.</t>
  </si>
  <si>
    <t>2.3.7.10.1.4.</t>
  </si>
  <si>
    <t>2.3.7.10.1.3.</t>
  </si>
  <si>
    <t>2.3.7.10.1.2.</t>
  </si>
  <si>
    <t>2.3.7.10.1.1.</t>
  </si>
  <si>
    <t>2.3.7.10.1.</t>
  </si>
  <si>
    <t>2.3.7.10.</t>
  </si>
  <si>
    <t>2.3.7.9.</t>
  </si>
  <si>
    <t>2.3.7.2.</t>
  </si>
  <si>
    <t>2.3.7.1.</t>
  </si>
  <si>
    <t>2.3.7.</t>
  </si>
  <si>
    <t>2.3.6.</t>
  </si>
  <si>
    <t>2.3.5.</t>
  </si>
  <si>
    <t>2.3.4.</t>
  </si>
  <si>
    <t>2.3.3.</t>
  </si>
  <si>
    <t>Прочие авансы выданные</t>
  </si>
  <si>
    <t>2.3.2.2.</t>
  </si>
  <si>
    <t>2.3.2.1.</t>
  </si>
  <si>
    <t>Авансы выданные (сч. 60.02)</t>
  </si>
  <si>
    <t>2.3.2.</t>
  </si>
  <si>
    <t>Прочие покупатели и заказчики</t>
  </si>
  <si>
    <t>2.3.1.28.</t>
  </si>
  <si>
    <t>2.3.1.27.</t>
  </si>
  <si>
    <t>2.3.1.26.</t>
  </si>
  <si>
    <t>2.3.1.25.</t>
  </si>
  <si>
    <t>2.3.1.24.</t>
  </si>
  <si>
    <t>2.3.1.23.</t>
  </si>
  <si>
    <t>2.3.1.22.</t>
  </si>
  <si>
    <t>2.3.1.21.</t>
  </si>
  <si>
    <t>2.3.1.20.</t>
  </si>
  <si>
    <t>2.3.1.19.</t>
  </si>
  <si>
    <t>2.3.1.18.</t>
  </si>
  <si>
    <t>2.3.1.17.</t>
  </si>
  <si>
    <t>2.3.1.16.</t>
  </si>
  <si>
    <t>2.3.1.15.</t>
  </si>
  <si>
    <t>2.3.1.14.</t>
  </si>
  <si>
    <t>2.3.1.13.</t>
  </si>
  <si>
    <t>2.3.1.12.</t>
  </si>
  <si>
    <t>2.3.1.11.</t>
  </si>
  <si>
    <t>2.3.1.10.</t>
  </si>
  <si>
    <t>2.3.1.9.</t>
  </si>
  <si>
    <t>2.3.1.8.</t>
  </si>
  <si>
    <t>2.3.1.7.</t>
  </si>
  <si>
    <t>2.3.1.6.</t>
  </si>
  <si>
    <t>2.3.1.3.</t>
  </si>
  <si>
    <t>2.3.1.2.</t>
  </si>
  <si>
    <t>2.3.1.1.</t>
  </si>
  <si>
    <t>Покупатели и заказчики (сч.62.01)</t>
  </si>
  <si>
    <t>2.3.1.</t>
  </si>
  <si>
    <t>Дебиторская задолженность</t>
  </si>
  <si>
    <t>2.3.</t>
  </si>
  <si>
    <t>НДС по приобретенным ценностям</t>
  </si>
  <si>
    <t>2.2.</t>
  </si>
  <si>
    <t>Прочие запасы</t>
  </si>
  <si>
    <t>2.1.6.</t>
  </si>
  <si>
    <t>Расходы будущих периодов</t>
  </si>
  <si>
    <t>2.1.5.</t>
  </si>
  <si>
    <t>Авансы выданные под ТМЦ</t>
  </si>
  <si>
    <t>2.1.4.</t>
  </si>
  <si>
    <t>Незавершенное производство</t>
  </si>
  <si>
    <t>2.1.3.</t>
  </si>
  <si>
    <t>Готовая продукция и товары для перепродажи</t>
  </si>
  <si>
    <t>2.1.2.</t>
  </si>
  <si>
    <t>Сырье, материалы и другие аналогичные ценности</t>
  </si>
  <si>
    <t>2.1.1.</t>
  </si>
  <si>
    <t>Запасы</t>
  </si>
  <si>
    <t>2.1.</t>
  </si>
  <si>
    <t>II. Оборотные активы</t>
  </si>
  <si>
    <t>2.</t>
  </si>
  <si>
    <t>Итого по разделу I</t>
  </si>
  <si>
    <t>1.10.</t>
  </si>
  <si>
    <t>Прочие внеоборотные активы</t>
  </si>
  <si>
    <t>1.9.</t>
  </si>
  <si>
    <t>Отложенные налоговые активы</t>
  </si>
  <si>
    <t>1.8.</t>
  </si>
  <si>
    <t>1.7.3.3.</t>
  </si>
  <si>
    <t>1.7.3.2.</t>
  </si>
  <si>
    <t>1.7.3.1.</t>
  </si>
  <si>
    <t>1.7.3.</t>
  </si>
  <si>
    <t>1.7.2.10.</t>
  </si>
  <si>
    <t>1.7.2.9.</t>
  </si>
  <si>
    <t>1.7.2.8.</t>
  </si>
  <si>
    <t>1.7.2.7.</t>
  </si>
  <si>
    <t>1.7.2.6.</t>
  </si>
  <si>
    <t>1.7.2.5.</t>
  </si>
  <si>
    <t>1.7.2.4.</t>
  </si>
  <si>
    <t>1.7.2.3.</t>
  </si>
  <si>
    <t>1.7.2.2.</t>
  </si>
  <si>
    <t>1.7.2.1.</t>
  </si>
  <si>
    <t>1.7.2.</t>
  </si>
  <si>
    <t>1.7.1.10.</t>
  </si>
  <si>
    <t>1.7.1.9.</t>
  </si>
  <si>
    <t>1.7.1.8.</t>
  </si>
  <si>
    <t>1.7.1.7.</t>
  </si>
  <si>
    <t>1.7.1.6.</t>
  </si>
  <si>
    <t>1.7.1.5.</t>
  </si>
  <si>
    <t>1.7.1.4.</t>
  </si>
  <si>
    <t>1.7.1.3.</t>
  </si>
  <si>
    <t>1.7.1.2.</t>
  </si>
  <si>
    <t>1.7.1.1.</t>
  </si>
  <si>
    <t>Доли, акции - инвестиции в уставные капиталы</t>
  </si>
  <si>
    <t>1.7.1.</t>
  </si>
  <si>
    <t>Долгосрочные финансовые вложения</t>
  </si>
  <si>
    <t>1.7.</t>
  </si>
  <si>
    <t>Доходные вложения в материальные ценности</t>
  </si>
  <si>
    <t>1.6.</t>
  </si>
  <si>
    <t>Прочие основные средства</t>
  </si>
  <si>
    <t>1.5.9.</t>
  </si>
  <si>
    <t>Авансы под капитальное строительство и приобретение ОС</t>
  </si>
  <si>
    <t>1.5.8.</t>
  </si>
  <si>
    <t>Приобретение объектов основных средств</t>
  </si>
  <si>
    <t>1.5.7.</t>
  </si>
  <si>
    <t>Строительство объектов основных средств</t>
  </si>
  <si>
    <t>1.5.6.</t>
  </si>
  <si>
    <t>Оборудование к установке</t>
  </si>
  <si>
    <t>1.5.5.</t>
  </si>
  <si>
    <t>Приобретение земельных участков и объектов природопользования</t>
  </si>
  <si>
    <t>1.5.4.</t>
  </si>
  <si>
    <t>Объекты недвижимости, права собственности на которые не зарегистрированы</t>
  </si>
  <si>
    <t>1.5.3.</t>
  </si>
  <si>
    <t>Основные средства, полученные по концессии</t>
  </si>
  <si>
    <t>1.5.2.</t>
  </si>
  <si>
    <t>Основные средства в организации</t>
  </si>
  <si>
    <t>1.5.1.</t>
  </si>
  <si>
    <t>Основные средства</t>
  </si>
  <si>
    <t>1.5.</t>
  </si>
  <si>
    <t>Материальные поисковые активы</t>
  </si>
  <si>
    <t>1.4.</t>
  </si>
  <si>
    <t>Нематериальные поисковые активы</t>
  </si>
  <si>
    <t>1.3.</t>
  </si>
  <si>
    <t>Результаты исследований и разработок</t>
  </si>
  <si>
    <t>1.2.</t>
  </si>
  <si>
    <t>Нематериальные активы</t>
  </si>
  <si>
    <t>1.1.</t>
  </si>
  <si>
    <t>I. Внеоборотные активы</t>
  </si>
  <si>
    <t>1.</t>
  </si>
  <si>
    <t>АКТИВ</t>
  </si>
  <si>
    <t>на 31 декабря</t>
  </si>
  <si>
    <t>на 30 сентября</t>
  </si>
  <si>
    <t>на 30 июня</t>
  </si>
  <si>
    <t>на 31 марта</t>
  </si>
  <si>
    <t>СТАТЬЯ</t>
  </si>
  <si>
    <t>№ п/п</t>
  </si>
  <si>
    <t>Строка баланса</t>
  </si>
  <si>
    <t>тыс.руб.</t>
  </si>
  <si>
    <t>Ячейки для заполнения</t>
  </si>
  <si>
    <t>Расшифровка статей бухгалтерского баланса</t>
  </si>
  <si>
    <t>Компания:</t>
  </si>
  <si>
    <t>2.1.1.1.</t>
  </si>
  <si>
    <t>2.1.1.2.</t>
  </si>
  <si>
    <t>2.1.1.3.</t>
  </si>
  <si>
    <t>2.1.1.4</t>
  </si>
  <si>
    <t>2.1.1.5.</t>
  </si>
  <si>
    <t>2.1.1.6.</t>
  </si>
  <si>
    <t xml:space="preserve">Топливо  </t>
  </si>
  <si>
    <t xml:space="preserve">Материалы и запасные части </t>
  </si>
  <si>
    <t xml:space="preserve">Строительные материалы   </t>
  </si>
  <si>
    <t xml:space="preserve">Специальная оснастка и специальная одежда в эксплуатации  </t>
  </si>
  <si>
    <t xml:space="preserve">Инвентарь и хозяйственные принадлежности  </t>
  </si>
  <si>
    <t>Прочие ТМЦ</t>
  </si>
  <si>
    <t>2.1.1.7.</t>
  </si>
  <si>
    <t>Материалы, переданные в переработку</t>
  </si>
  <si>
    <t>Прочее</t>
  </si>
  <si>
    <t>2.3.3.1.</t>
  </si>
  <si>
    <t>2.3.3.2.</t>
  </si>
  <si>
    <t>2.3.3.3.</t>
  </si>
  <si>
    <t>2.3.3.4.</t>
  </si>
  <si>
    <t>2.3.3.5.</t>
  </si>
  <si>
    <t>2.3.3.6.</t>
  </si>
  <si>
    <t>1.9.1.</t>
  </si>
  <si>
    <t>1.9.2.</t>
  </si>
  <si>
    <t>1.9.3.</t>
  </si>
  <si>
    <t>НДС по авансам и предоплатам выданным (сч 76ВА)</t>
  </si>
  <si>
    <t>НДС по авансам и предоплатам (сч 76 АВ)</t>
  </si>
  <si>
    <t>2.3.11.</t>
  </si>
  <si>
    <t>5.2.11.</t>
  </si>
  <si>
    <t xml:space="preserve">Контрагент 1 </t>
  </si>
  <si>
    <t>Выручка</t>
  </si>
  <si>
    <t>Себестоимость продаж</t>
  </si>
  <si>
    <t>Валовая прибыль (убыток)</t>
  </si>
  <si>
    <t>Коммерческие расходы</t>
  </si>
  <si>
    <t>Управленческие расходы</t>
  </si>
  <si>
    <t>Прибыль (убыток) от продаж</t>
  </si>
  <si>
    <t>Доходы от участия в других организациях</t>
  </si>
  <si>
    <t>Проценты к получению</t>
  </si>
  <si>
    <t>Проценты к уплате</t>
  </si>
  <si>
    <t xml:space="preserve"> в т.ч.% по внутренним займам</t>
  </si>
  <si>
    <t>Прочие доходы</t>
  </si>
  <si>
    <t>Прочие расходы</t>
  </si>
  <si>
    <t>Прибыль (убыток) до налогооблажения</t>
  </si>
  <si>
    <t>Изменение отложенных налоговых обязательств</t>
  </si>
  <si>
    <t>Изменение отложенных налоговых активов</t>
  </si>
  <si>
    <t>Чистая прибыль (убыток)</t>
  </si>
  <si>
    <t>Расшифровка отчета о финансовых результатах</t>
  </si>
  <si>
    <t>Наменование показателя</t>
  </si>
  <si>
    <t>1 квартал</t>
  </si>
  <si>
    <t>1 полугодие</t>
  </si>
  <si>
    <t xml:space="preserve">9 месяцев </t>
  </si>
  <si>
    <t>Строка формы</t>
  </si>
  <si>
    <t>ООО "Автоуниверсал-Премиум"</t>
  </si>
  <si>
    <t>ООО "Юнимоторс"</t>
  </si>
  <si>
    <t>расчетный счет</t>
  </si>
  <si>
    <t>переводы в пути</t>
  </si>
  <si>
    <t>касса</t>
  </si>
  <si>
    <t>Якимчик В.Э.</t>
  </si>
  <si>
    <t>ООО "Автоуниверсал" (услуги сто)</t>
  </si>
  <si>
    <t>ООО "Авторемонтное предприятие" (доля в ООО "Глобус"</t>
  </si>
  <si>
    <t>ООО "Глобус" (99,99%, ном.ст. 30 000 руб.)</t>
  </si>
  <si>
    <t>в т.ч.  % по внутренним займам:</t>
  </si>
  <si>
    <t>ООО "Автоуниверсал-Премиум" (0,05%, ном.ст. 5 руб.)</t>
  </si>
  <si>
    <t>Бобров А.О. (доля в ООО "Автоуниверсал-Премиум"</t>
  </si>
  <si>
    <t>ООО "Ригус сервис" (услуги)</t>
  </si>
  <si>
    <t>ООО "Авторемонтное предприятие" (товары)</t>
  </si>
  <si>
    <t>ООО Почта России (услуги а/я)</t>
  </si>
  <si>
    <t>ООО "Автоуниверсал-Статус" (запчасти)</t>
  </si>
  <si>
    <t>ИП Кащеев А.И. (услуги)</t>
  </si>
  <si>
    <t>2.3.1.4.</t>
  </si>
  <si>
    <t>2.3.1.5.</t>
  </si>
  <si>
    <t>Прочие покупатели</t>
  </si>
  <si>
    <t>5.2.2.3.</t>
  </si>
  <si>
    <t>5.2.2.4.</t>
  </si>
  <si>
    <t>5.2.2.5.</t>
  </si>
  <si>
    <t>5.2.2.6.</t>
  </si>
  <si>
    <t>5.2.2.7.</t>
  </si>
  <si>
    <t>5.2.2.8.</t>
  </si>
  <si>
    <t>5.2.2.30</t>
  </si>
  <si>
    <t>ООО "Авторемонтное предприятие" (запчасти)</t>
  </si>
  <si>
    <t>ООО Ригус-сервис(услуги ТО ККТ)</t>
  </si>
  <si>
    <t>ИП Варнавский В.Г. (за запчасти)</t>
  </si>
  <si>
    <t>5.2.2.9.</t>
  </si>
  <si>
    <t>Югра-Экология АО  (услуги сто)</t>
  </si>
  <si>
    <t>2,3,2,3</t>
  </si>
  <si>
    <t>Контур ЗАО</t>
  </si>
  <si>
    <t>2.3.1.15</t>
  </si>
  <si>
    <t>2.3.1.16</t>
  </si>
  <si>
    <t>2.3.1.17</t>
  </si>
  <si>
    <t>2.3.1.18</t>
  </si>
  <si>
    <t>2.3.1.20</t>
  </si>
  <si>
    <t>2.3.1.21</t>
  </si>
  <si>
    <t xml:space="preserve">Авторемонтное предприятие ООО </t>
  </si>
  <si>
    <t>5.2.2.11</t>
  </si>
  <si>
    <t>5.2.2.12</t>
  </si>
  <si>
    <t>5.2.2.13</t>
  </si>
  <si>
    <t>5.2.2.14</t>
  </si>
  <si>
    <t>5.2.2.15</t>
  </si>
  <si>
    <t>5.2.2.16</t>
  </si>
  <si>
    <t>5.2.2.17</t>
  </si>
  <si>
    <t>Колесников М.И. ИП</t>
  </si>
  <si>
    <t>2.3.7.1.1.</t>
  </si>
  <si>
    <t>2.3.7.1.2.</t>
  </si>
  <si>
    <t>Прочие</t>
  </si>
  <si>
    <t>Автоуниверсал-Статус ООО</t>
  </si>
  <si>
    <t>Ярушин Эдуард Владимирович ИП (запчасти)</t>
  </si>
  <si>
    <t xml:space="preserve">ЭКОЛАЙТ </t>
  </si>
  <si>
    <t>АВТОХИМСНАБ ООО(запчасти)</t>
  </si>
  <si>
    <t>САНАРТ ПЛЮС ООО</t>
  </si>
  <si>
    <t>СП Сервис Сургут (Курьер)</t>
  </si>
  <si>
    <t>Башнефтегеофизика  (за услуги сто)</t>
  </si>
  <si>
    <t>Акционерное общество Югорская территориальная энергетическая компания-Лангепас р/с 40702810000100000</t>
  </si>
  <si>
    <t xml:space="preserve">Светолюксмонтаж (услуги сто) </t>
  </si>
  <si>
    <t>ЭнергоАльянс ПНР (услуги сто)</t>
  </si>
  <si>
    <t>ПрогрессНефтеСервис (услуги сто)</t>
  </si>
  <si>
    <t>2020 год</t>
  </si>
  <si>
    <t>СпецМашСервис (услуги сто)</t>
  </si>
  <si>
    <t>2.3.1.12</t>
  </si>
  <si>
    <t>2.3.1.13</t>
  </si>
  <si>
    <t>2.3.1.14</t>
  </si>
  <si>
    <t>2.3.1.22</t>
  </si>
  <si>
    <t>2.3.1.23</t>
  </si>
  <si>
    <t>АГРОПРОМКРЕДИТ АО КБ (за счетные машинки)</t>
  </si>
  <si>
    <t>Блиц Аудит ПБП ООО (за аудит)</t>
  </si>
  <si>
    <t>5.2.2.18</t>
  </si>
  <si>
    <t>5.2.2.19</t>
  </si>
  <si>
    <t>5.2.2.20</t>
  </si>
  <si>
    <t>5.2.2.21</t>
  </si>
  <si>
    <t>5.2.2.22</t>
  </si>
  <si>
    <t>5.2.2.23</t>
  </si>
  <si>
    <t>2.3.1.24</t>
  </si>
  <si>
    <t>2.3.1.25</t>
  </si>
  <si>
    <t>2.3.1.26</t>
  </si>
  <si>
    <t>ФОРСАВТОТРАНС (услуги сто)</t>
  </si>
  <si>
    <t>БЛИК ООО (услуги сто)</t>
  </si>
  <si>
    <t>5.2.2.24</t>
  </si>
  <si>
    <t>5.2.2.25</t>
  </si>
  <si>
    <t>5.2.2.26</t>
  </si>
  <si>
    <t>5.2.2.27</t>
  </si>
  <si>
    <t>5.2.2.28</t>
  </si>
  <si>
    <t>5.2.2.29</t>
  </si>
  <si>
    <t>5.2.2.31</t>
  </si>
  <si>
    <t>5.2.2.32</t>
  </si>
  <si>
    <t>5.2.2.33</t>
  </si>
  <si>
    <t>Шиварова Я. А.. (услуги сто)</t>
  </si>
  <si>
    <t>5.2.2.34</t>
  </si>
  <si>
    <t>5.2.2.35</t>
  </si>
  <si>
    <t>5.2.2.36</t>
  </si>
  <si>
    <t>5.2.2.37</t>
  </si>
  <si>
    <t>САДОС (услуги сто)</t>
  </si>
  <si>
    <t>Спецавтосервис (услуги сто)</t>
  </si>
  <si>
    <t>АВН-ФРУКТ (услуги сто)</t>
  </si>
  <si>
    <t>ПРОМСНАБ (услуги сто)</t>
  </si>
  <si>
    <t>ЮТЭК-Покачи (услуги сто)</t>
  </si>
  <si>
    <t>5.2.2.38</t>
  </si>
  <si>
    <t>5.2.2.39</t>
  </si>
  <si>
    <t>5.2.2.40</t>
  </si>
  <si>
    <t>5.2.2.41</t>
  </si>
  <si>
    <t>5.2.2.42</t>
  </si>
  <si>
    <t>5.2.2.43</t>
  </si>
  <si>
    <t>5.2.2.44</t>
  </si>
  <si>
    <t>5.2.2.45</t>
  </si>
  <si>
    <t>5.2.2.46</t>
  </si>
  <si>
    <t>5.2.2.47</t>
  </si>
  <si>
    <t>5.2.2.48</t>
  </si>
  <si>
    <t>5.2.2.49</t>
  </si>
  <si>
    <t>5.2.2.50</t>
  </si>
  <si>
    <t>5.2.2.51</t>
  </si>
  <si>
    <t>Волынин Д.П. ИП</t>
  </si>
  <si>
    <t>ООО "Автоуниверсал-Восток"</t>
  </si>
  <si>
    <t>ГАК Мотор РУС ООО</t>
  </si>
  <si>
    <t>АГРОПРОМКРЕДИТ АО КБ</t>
  </si>
  <si>
    <t>СП БИЗНЕС КАР ООО</t>
  </si>
  <si>
    <t>НИИ БЖД АНО ТО</t>
  </si>
  <si>
    <t>СБЕРБАНК ПАО</t>
  </si>
  <si>
    <t>5.2.2.52</t>
  </si>
  <si>
    <t>5.2.2.53</t>
  </si>
  <si>
    <t>5.2.2.54</t>
  </si>
  <si>
    <t>5.2.2.55</t>
  </si>
  <si>
    <t>5.2.2.56</t>
  </si>
  <si>
    <t>5.2.2.57</t>
  </si>
  <si>
    <t>5.2.2.58</t>
  </si>
  <si>
    <t>5.2.2.59</t>
  </si>
  <si>
    <t>5.2.2.60</t>
  </si>
  <si>
    <t>5.2.2.61</t>
  </si>
  <si>
    <t>АМТ-Сервис ООО (услуги сто)</t>
  </si>
  <si>
    <t>Версо-монолит (услуги сто)</t>
  </si>
  <si>
    <t>Косса Дмитрий Леонидович (услуги сто)</t>
  </si>
  <si>
    <t>Котляр Татьяна Владимировна (услуги сто)</t>
  </si>
  <si>
    <t>Северавтодор Филиал №3 (услуги сто)</t>
  </si>
  <si>
    <t>СЕВЕТРАНСТСТРОЙ ООО (услуги сто)</t>
  </si>
  <si>
    <t>5.2.2.62</t>
  </si>
  <si>
    <t>5.2.2.63</t>
  </si>
  <si>
    <t>5.2.2.64</t>
  </si>
  <si>
    <t>5.2.2.65</t>
  </si>
  <si>
    <t>5.2.2.66</t>
  </si>
  <si>
    <t>5.2.2.67</t>
  </si>
  <si>
    <t>5.2.2.68</t>
  </si>
  <si>
    <t>5.2.2.69</t>
  </si>
  <si>
    <t>Уксюзов Владимир Леонорович (услуги сто)</t>
  </si>
  <si>
    <t>ЮВиС ООО Ск (услуги сто)</t>
  </si>
  <si>
    <t>Хайлон Петролиум Паплайн Сервисиз (Сургут) (сслуги сто)</t>
  </si>
  <si>
    <t>СеверТрансТехСервис (услуги сто)</t>
  </si>
  <si>
    <t>5.2.2.70</t>
  </si>
  <si>
    <t>5.2.2.71</t>
  </si>
  <si>
    <t>5.2.2.72</t>
  </si>
  <si>
    <t>5.2.2.73</t>
  </si>
  <si>
    <t>5.2.2.74</t>
  </si>
  <si>
    <t>5.2.2.75</t>
  </si>
  <si>
    <t>5.2.2.76</t>
  </si>
  <si>
    <t>5.2.2.77</t>
  </si>
  <si>
    <t>5.2.2.78</t>
  </si>
  <si>
    <t>5.2.2.79</t>
  </si>
  <si>
    <t>5.2.2.80</t>
  </si>
  <si>
    <t>5.2.2.81</t>
  </si>
  <si>
    <t>5.2.2.82</t>
  </si>
  <si>
    <t>5.2.2.83</t>
  </si>
  <si>
    <t>Нафтагаз-Бурение  (услуги сто)</t>
  </si>
  <si>
    <t>5.2.2.84</t>
  </si>
  <si>
    <t>5.2.2.85</t>
  </si>
  <si>
    <t>5.2.2.86</t>
  </si>
  <si>
    <t>Рустамова Алина Фердинандровна  (услуги сто)</t>
  </si>
  <si>
    <t>РЕМСТРОЙКОМПЛЕКТ ООО  (услуги сто)</t>
  </si>
  <si>
    <t>УРАЛСИБГИДРОСТРОЙ АО  (услуги сто)</t>
  </si>
  <si>
    <t>РИАЛРЕН АО (реклама)</t>
  </si>
  <si>
    <t>ГРАНДТЕЛЕКОМ ООО</t>
  </si>
  <si>
    <t>АВТОУНИВЕРСАЛ ООО</t>
  </si>
  <si>
    <t>СПАРТАК ООО</t>
  </si>
  <si>
    <t>2,3,2,6</t>
  </si>
  <si>
    <t>Газпромнефть-Корпоративные продажи ООО</t>
  </si>
  <si>
    <t>Говорун Марина Владимировна ИП</t>
  </si>
  <si>
    <t>МИСТЕР ТРУМАН ООО</t>
  </si>
  <si>
    <t>ПАЛИТРА ООО</t>
  </si>
  <si>
    <t>НОР-ПЛАСТ ООО</t>
  </si>
  <si>
    <t>АВТОЭКСПЕРТ  ИНФОРМ ЗАО</t>
  </si>
  <si>
    <t>КОМПАНИЯ "ПЭС"</t>
  </si>
  <si>
    <t>2,3,2,7</t>
  </si>
  <si>
    <t>2,3,2,8</t>
  </si>
  <si>
    <t>2,3,2,9</t>
  </si>
  <si>
    <t>2,3,2,10</t>
  </si>
  <si>
    <t>2.3.1.27</t>
  </si>
  <si>
    <t>2.3.1.28</t>
  </si>
  <si>
    <t>2.3.1.29</t>
  </si>
  <si>
    <t>2.3.1.30</t>
  </si>
  <si>
    <t>2.3.1.31</t>
  </si>
  <si>
    <t>АРВАЛ (услуги сто)</t>
  </si>
  <si>
    <t>Сиам Мастер (услуги сто)</t>
  </si>
  <si>
    <t>СЕВЕР-ЛЕС ООО (услуги сто)</t>
  </si>
  <si>
    <t>АЛЬФА ТЕЛ ООО</t>
  </si>
  <si>
    <t>Ямалдорстрой (услуги сто)</t>
  </si>
  <si>
    <t>5.2.2.87</t>
  </si>
  <si>
    <t>5.2.2.88</t>
  </si>
  <si>
    <t>2.3.1.32</t>
  </si>
  <si>
    <t>2.3.1.33</t>
  </si>
  <si>
    <t>2.3.1.34</t>
  </si>
  <si>
    <t>2.3.1.35</t>
  </si>
  <si>
    <t>2.3.2.5</t>
  </si>
  <si>
    <t>Итого по разделу IV</t>
  </si>
  <si>
    <t>Бондаренко Олег Юрьевич</t>
  </si>
  <si>
    <t>ГАК МОТОР РУС ООО</t>
  </si>
  <si>
    <t>ИНГОССТРАХ СПАО</t>
  </si>
  <si>
    <t>М-Логистик</t>
  </si>
  <si>
    <t>Нагорный Дмитрий Викторович</t>
  </si>
  <si>
    <t>Росгосстрах</t>
  </si>
  <si>
    <t>Югория Сургут</t>
  </si>
  <si>
    <t>Яхина Равиля Асхатовна</t>
  </si>
  <si>
    <t>БАРК-КАСС ООО</t>
  </si>
  <si>
    <t>ИП Баландин А.С.</t>
  </si>
  <si>
    <t>Регион импорт ООО</t>
  </si>
  <si>
    <t>2,3,2,5</t>
  </si>
  <si>
    <t>2,3,2,11</t>
  </si>
  <si>
    <t>2,3,2,13</t>
  </si>
  <si>
    <t>2.3.2.4</t>
  </si>
  <si>
    <t>2.3.2.6</t>
  </si>
  <si>
    <t>2.3.2.7</t>
  </si>
  <si>
    <t>2.3.2.8</t>
  </si>
  <si>
    <t>2.3.2.9</t>
  </si>
  <si>
    <t>2.3.2.10</t>
  </si>
  <si>
    <t>2.3.2.11</t>
  </si>
  <si>
    <t>2.3.2.12</t>
  </si>
  <si>
    <t>2.3.2.13</t>
  </si>
  <si>
    <t>2.3.2.14</t>
  </si>
  <si>
    <t>2.3.2.15</t>
  </si>
  <si>
    <t>2.3.2.16</t>
  </si>
  <si>
    <t>2.3.2.17</t>
  </si>
  <si>
    <t>2.3.2.18</t>
  </si>
  <si>
    <t>2.3.2.19</t>
  </si>
  <si>
    <t>2.3.2.20</t>
  </si>
  <si>
    <t>АЛЬФА-ДОТОР ООО (Мед. услуги)</t>
  </si>
  <si>
    <t>АШС ООО</t>
  </si>
  <si>
    <t>ЦЕНТР СИБТРАНСКОМПЛЕКТ ООО</t>
  </si>
  <si>
    <t>Анисахаров Александр Семенович (услуги сто)</t>
  </si>
  <si>
    <t>Воловик Анатолий Андреевич (услуги сто)</t>
  </si>
  <si>
    <t>Губайдуллин Фаниль Фаритович (услуги сто)</t>
  </si>
  <si>
    <t>Есинжонов Фатхулло Есинжонович (услуги сто)</t>
  </si>
  <si>
    <t>Зуева Людмила Александровна (услуги сто)</t>
  </si>
  <si>
    <t>Радзевская  Мария Анатольевна (услуги сто)</t>
  </si>
  <si>
    <t>Ромашкина Снежана Станиславовна (услуги сто)</t>
  </si>
  <si>
    <t>ТОЙОТА БАНК АО</t>
  </si>
  <si>
    <t>Шведок Евгений Валентинович (услуги сто)</t>
  </si>
  <si>
    <t>Юграгидрострой  (услуги сто)</t>
  </si>
  <si>
    <t>Югория лифт (услуги сто)</t>
  </si>
  <si>
    <t>Хрюкин Алексей Николаевич (услуги сто)</t>
  </si>
  <si>
    <t>Чусович Алексей Сергеевич (услуги сто)</t>
  </si>
  <si>
    <t>Хит Машинери (услуги сто)</t>
  </si>
  <si>
    <t>Тюмееьэнерго Инжиниринг (услуги сто)</t>
  </si>
  <si>
    <t>Тюделеков Павел Георгеевич (услуги сто)</t>
  </si>
  <si>
    <t>ТЮБИНГ ТЕХНОЛОДЖИ ЮГРА ООО (услуги сто)</t>
  </si>
  <si>
    <t>Стройтэкс Когалым (услуги сто)</t>
  </si>
  <si>
    <t>Саитмаметов Ахмет Кирамович (услуги сто)</t>
  </si>
  <si>
    <t>Ника СК (услуги сто)</t>
  </si>
  <si>
    <t>ИРМА (услуги сто)</t>
  </si>
  <si>
    <t>Андреес Алексей Егорович (услуги сто)</t>
  </si>
  <si>
    <t>РегионГрузСервис г. Когалым (услуги сто)</t>
  </si>
  <si>
    <t>ИнвестБурсСервис (услуги сто)</t>
  </si>
  <si>
    <t>Герусов Алексаендр Петрович (услуги сто)</t>
  </si>
  <si>
    <t>ДСП  (услуги сто)</t>
  </si>
  <si>
    <t>Григорьев Илья Владимирович  (услуги сто)</t>
  </si>
  <si>
    <t>Исомидинов Икромжон Хомиджонович  (услуги сто)</t>
  </si>
  <si>
    <t xml:space="preserve">Альянс ООО  (услуги сто) </t>
  </si>
  <si>
    <t>АТИТС РТС ООО  (услуги сто)</t>
  </si>
  <si>
    <t>Потапов Валерий Николаевич  (услуги сто)</t>
  </si>
  <si>
    <t>ПАО СК "Росгосстрах"</t>
  </si>
  <si>
    <t>ООО ТК "ГЕНАБАРИТ-89"  (услуги сто)</t>
  </si>
  <si>
    <t>ОООТракЦентр  (услуги сто)</t>
  </si>
  <si>
    <t>2.3.1.36</t>
  </si>
  <si>
    <t>2.3.1.37</t>
  </si>
  <si>
    <t>2.3.1.38</t>
  </si>
  <si>
    <t>2.3.1.39</t>
  </si>
  <si>
    <t>2.3.1.40</t>
  </si>
  <si>
    <t>2.3.1.41</t>
  </si>
  <si>
    <t>2.3.1.42</t>
  </si>
  <si>
    <t>2.3.1.43</t>
  </si>
  <si>
    <t xml:space="preserve">Тюменское ОУИ Росинкасс (инкассация)  </t>
  </si>
  <si>
    <t>5.2.2.89</t>
  </si>
  <si>
    <t>5.2.2.90</t>
  </si>
  <si>
    <t>5.2.2.91</t>
  </si>
  <si>
    <t>5.2.2.92</t>
  </si>
  <si>
    <t>5.2.2.93</t>
  </si>
  <si>
    <t>5.2.2.94</t>
  </si>
  <si>
    <t>5.2.2.95</t>
  </si>
  <si>
    <t>5.2.2.96</t>
  </si>
  <si>
    <t>5.2.2.97</t>
  </si>
  <si>
    <t>5.2.2.98</t>
  </si>
  <si>
    <t>5.2.2.99</t>
  </si>
  <si>
    <t>5.2.2.100</t>
  </si>
  <si>
    <t>5.2.2.101</t>
  </si>
  <si>
    <t>5.2.2.102</t>
  </si>
  <si>
    <t>5.2.2.103</t>
  </si>
  <si>
    <t>5.2.2.104</t>
  </si>
  <si>
    <t>5.2.2.105</t>
  </si>
  <si>
    <t>5.2.2.106</t>
  </si>
  <si>
    <t>5.2.2.107</t>
  </si>
  <si>
    <t>5.2.2.108</t>
  </si>
  <si>
    <t>5.2.2.109</t>
  </si>
  <si>
    <t>5.2.2.110</t>
  </si>
  <si>
    <t>5.2.2.111</t>
  </si>
  <si>
    <t>5.2.2.112</t>
  </si>
  <si>
    <t>5.2.2.113</t>
  </si>
  <si>
    <t>5.2.2.114</t>
  </si>
  <si>
    <t>5.2.2.115</t>
  </si>
  <si>
    <t>5.2.2.116</t>
  </si>
  <si>
    <t>5.2.2.117</t>
  </si>
  <si>
    <t>5.2.2.118</t>
  </si>
  <si>
    <t>5.2.2.119</t>
  </si>
  <si>
    <t>5.2.2.120</t>
  </si>
  <si>
    <t>5.2.2.121</t>
  </si>
  <si>
    <t>ООО "Автоуниверсал-Моторс" (услуги сто)</t>
  </si>
  <si>
    <t>Бузник Константин Георгиевич (за услуги сто)</t>
  </si>
  <si>
    <t>ВОРТ (услуги сто)</t>
  </si>
  <si>
    <t>Гречанин Константин Николаевич (услуги сто)</t>
  </si>
  <si>
    <t>Казаев Сраждин Абдулкадырович (услуги сто)</t>
  </si>
  <si>
    <t>Малоштан Александр Стнаславович (услуги сто)</t>
  </si>
  <si>
    <t>Нефтехим</t>
  </si>
  <si>
    <t>Норд</t>
  </si>
  <si>
    <t>Перепелица Г.В. (услуги сто)</t>
  </si>
  <si>
    <t>Покачевское УТТ (услуги сто)</t>
  </si>
  <si>
    <t>Скважины Сургута (услуги сто)</t>
  </si>
  <si>
    <t xml:space="preserve">СОГАЗ </t>
  </si>
  <si>
    <t>УТТ АО (услуги сто)</t>
  </si>
  <si>
    <t>ХМДС (услуги сто)</t>
  </si>
  <si>
    <t>Чеглаков Александр Александрович (услуги сто)</t>
  </si>
  <si>
    <t>Югратехстрой</t>
  </si>
  <si>
    <t>Юнипро</t>
  </si>
  <si>
    <t>Эколайт</t>
  </si>
  <si>
    <t>Ресурс Авто ООО (запчасти)</t>
  </si>
  <si>
    <t xml:space="preserve">Оператор-ЦРПТ </t>
  </si>
  <si>
    <t>ТК Корпорация Автошинснаб</t>
  </si>
  <si>
    <t>ООО "Автоуниверсал-Восток" (аренда)</t>
  </si>
  <si>
    <t>Альфа-Тел</t>
  </si>
  <si>
    <t>Белозёров В.А. (запчасти)</t>
  </si>
  <si>
    <t>Гарант-Оптима</t>
  </si>
  <si>
    <t>Торговый дом Ресурс Авто</t>
  </si>
  <si>
    <t>Смартпойнт</t>
  </si>
  <si>
    <t>Авто-Блиц</t>
  </si>
  <si>
    <t>Автоспецтранс</t>
  </si>
  <si>
    <t>Альфа Энерго Групп</t>
  </si>
  <si>
    <t>Аргос</t>
  </si>
  <si>
    <t>АТУ-север</t>
  </si>
  <si>
    <t>Аюпов Р.И.</t>
  </si>
  <si>
    <t>Бажева  Е.В.</t>
  </si>
  <si>
    <t>Белкина Н.В.</t>
  </si>
  <si>
    <t>Бритова Н.Н.</t>
  </si>
  <si>
    <t>Бухлов И.Н.</t>
  </si>
  <si>
    <t>БушлановА.В.</t>
  </si>
  <si>
    <t>Вакула А.Н.</t>
  </si>
  <si>
    <t>Газпромнефть-Региональные продажи ООО</t>
  </si>
  <si>
    <t>Прочие расчеты с дебиторами и кредиторами сч.76.09</t>
  </si>
  <si>
    <t>БИЗОН ООО</t>
  </si>
  <si>
    <t>Петелино ООО</t>
  </si>
  <si>
    <t>5.2.1.18</t>
  </si>
  <si>
    <t>5.2.1.19</t>
  </si>
  <si>
    <t>Гнаткиевский И.Г. (услуги сто)</t>
  </si>
  <si>
    <t>Бруев А.С.(услуги сто)</t>
  </si>
  <si>
    <t>Габбасов Р.Ф. (услуги сто)</t>
  </si>
  <si>
    <t>Гюльмалыев А.Г.  (услуги сто)</t>
  </si>
  <si>
    <t>Гарипов Н.С.(услуги сто)</t>
  </si>
  <si>
    <t>Демин А.Д. (услуги сто)</t>
  </si>
  <si>
    <t>Дмитриев Ю.К. (услуги сто)</t>
  </si>
  <si>
    <t>ДОСААФ (услуги сто)</t>
  </si>
  <si>
    <t>Драчёв Ю.И. (услуги сто)</t>
  </si>
  <si>
    <t>Ершов С.А. (услуги сто)</t>
  </si>
  <si>
    <t>Жердев М.А. (услуги сто)</t>
  </si>
  <si>
    <t>Заводов А.М. (услуги сто)</t>
  </si>
  <si>
    <t>Ибентаев А.Д.(услуги сто)</t>
  </si>
  <si>
    <t>Инженерный центр Экспертиза(услуги сто)</t>
  </si>
  <si>
    <t>Кирадиев Р.В.(услуги сто)</t>
  </si>
  <si>
    <t>Кирпичев Е.В.(услуги сто)</t>
  </si>
  <si>
    <t>Ковалевский М.Л. (услуги сто)</t>
  </si>
  <si>
    <t>Ковтун С.А.(услуги сто)</t>
  </si>
  <si>
    <t>Коробейников А.С.(услуги сто)</t>
  </si>
  <si>
    <t>Косолапов Е.В.(услуги сто)</t>
  </si>
  <si>
    <t>Косса Д.Л. (услуги сто)</t>
  </si>
  <si>
    <t>Котляр Т.В.(услуги с то)</t>
  </si>
  <si>
    <t>КП-логистика (услуги сто)</t>
  </si>
  <si>
    <t xml:space="preserve">Кулинский Е.В. (услуги сто) </t>
  </si>
  <si>
    <t>Лапин О.Ю.(услуги сто)</t>
  </si>
  <si>
    <t>Левицкий А.Ф. (услуги сто)</t>
  </si>
  <si>
    <t>Лескин Ф.Ю. (услуги сто)</t>
  </si>
  <si>
    <t>Литвиненко Д.Н. (услуги сто)</t>
  </si>
  <si>
    <t>Мирошкин М.Ф. (услуги сто)</t>
  </si>
  <si>
    <t>МоторСпецСтрой(услуги сто)</t>
  </si>
  <si>
    <t>Назаренко А.В. (услуги сто)</t>
  </si>
  <si>
    <t>Невмержицкий В.Н.(услуги сто)</t>
  </si>
  <si>
    <t>Некраш В.К. (услуги сто)</t>
  </si>
  <si>
    <t>Неруд Транс (услуги сто)</t>
  </si>
  <si>
    <t>Нефтеюганский филиал Сибирская Сервиская компания АО(услуги сто)</t>
  </si>
  <si>
    <t>НТК4 (услуги сто)</t>
  </si>
  <si>
    <t>Овсянников А.М. (услуги сто)</t>
  </si>
  <si>
    <t>Остриков С.И. (услуги сто)</t>
  </si>
  <si>
    <t>Партнёр  (услуги сто)</t>
  </si>
  <si>
    <t>Пашала А.Н.  (услуги сто)</t>
  </si>
  <si>
    <t>РДМ (услуги сто)</t>
  </si>
  <si>
    <t>РемСтройГарант (услуги сто)</t>
  </si>
  <si>
    <t>Росавтосервис (услуги сто)</t>
  </si>
  <si>
    <t>РОССПЕЦСТРОЙПРОЕКТ (услуги сто)</t>
  </si>
  <si>
    <t>Салимова Е.Ю. (услуги сто)</t>
  </si>
  <si>
    <t>Сибкриосервис(услуги сто)</t>
  </si>
  <si>
    <t>Симойл (услуги сто)</t>
  </si>
  <si>
    <t>Сергеев М.А. (услуги сто)</t>
  </si>
  <si>
    <t>Синявин М.К. (предоплата за автомобиль)</t>
  </si>
  <si>
    <t>СпецМонтажГрупп (услуги сто)</t>
  </si>
  <si>
    <t>СК-строй (услуги сто)</t>
  </si>
  <si>
    <t>Спецстройинвест (услуги сто)</t>
  </si>
  <si>
    <t>Спецуниверсалстрой ООО (услуги сто)</t>
  </si>
  <si>
    <t>СРЭС (услуги сто)</t>
  </si>
  <si>
    <t>Статус СК (услуги сто)</t>
  </si>
  <si>
    <t>5.2.2.122</t>
  </si>
  <si>
    <t>5.2.2.123</t>
  </si>
  <si>
    <t>5.2.2.124</t>
  </si>
  <si>
    <t>5.2.2.125</t>
  </si>
  <si>
    <t>5.2.2.126</t>
  </si>
  <si>
    <t>5.2.2.127</t>
  </si>
  <si>
    <t>5.2.2.128</t>
  </si>
  <si>
    <t>5.2.2.129</t>
  </si>
  <si>
    <t>5.2.2.130</t>
  </si>
  <si>
    <t>5.2.2.131</t>
  </si>
  <si>
    <t>5.2.2.132</t>
  </si>
  <si>
    <t>5.2.2.133</t>
  </si>
  <si>
    <t>5.2.2.134</t>
  </si>
  <si>
    <t>5.2.2.135</t>
  </si>
  <si>
    <t>5.2.2.136</t>
  </si>
  <si>
    <t>5.2.2.137</t>
  </si>
  <si>
    <t>5.2.2.138</t>
  </si>
  <si>
    <t>5.2.2.139</t>
  </si>
  <si>
    <t>Строительно-Сервисная Компания (услуги сто)</t>
  </si>
  <si>
    <t>Сфера Римайк (услуги сто)</t>
  </si>
  <si>
    <t>Тальвинская Е.Н. (услуги сто)</t>
  </si>
  <si>
    <t>Технология-Сервис (услуги сто)</t>
  </si>
  <si>
    <t>ТехноСервис (услуги сто)</t>
  </si>
  <si>
    <t>ТК Негабарит-89 (услуги сто)</t>
  </si>
  <si>
    <t>5.2.2.140</t>
  </si>
  <si>
    <t>5.2.2.141</t>
  </si>
  <si>
    <t>5.2.2.142</t>
  </si>
  <si>
    <t>УПТК ООО (услуги сто)</t>
  </si>
  <si>
    <t>Филиал АО Ямалкоммунэнерго в г. Губкинский (услуги сто)</t>
  </si>
  <si>
    <t>Фоменко И.И.(услуги сто)</t>
  </si>
  <si>
    <t>Халтурин П.Н. (услуги сто)</t>
  </si>
  <si>
    <t>Цикалюк В.В. (услуги сто)</t>
  </si>
  <si>
    <t>Чучман В.Р. (услуги сто)</t>
  </si>
  <si>
    <t>Шакирова Э.Р.(услуги сто)</t>
  </si>
  <si>
    <t>5.2.2.143</t>
  </si>
  <si>
    <t>5.2.2.144</t>
  </si>
  <si>
    <t>5.2.2.145</t>
  </si>
  <si>
    <t>5.2.2.146</t>
  </si>
  <si>
    <t>5.2.2.147</t>
  </si>
  <si>
    <t>5.2.2.148</t>
  </si>
  <si>
    <t>5.2.2.149</t>
  </si>
  <si>
    <t>Шалютов А.А, (услуги сто)</t>
  </si>
  <si>
    <t>Швец С.А.(услуги сто)</t>
  </si>
  <si>
    <t>Широков В.В.(услуги сто)</t>
  </si>
  <si>
    <t>Юдин С.В.(услуги сто)</t>
  </si>
  <si>
    <t>ЮНИОН-инжиниринг ООО</t>
  </si>
  <si>
    <t>ЮТЭК-Региональные сети (услуги сто)</t>
  </si>
  <si>
    <t>5.2.2.150</t>
  </si>
  <si>
    <t>5.2.2.151</t>
  </si>
  <si>
    <t>5.2.2.152</t>
  </si>
  <si>
    <t>5.2.2.153</t>
  </si>
  <si>
    <t>5.2.2.154</t>
  </si>
  <si>
    <t>5.2.2.155</t>
  </si>
  <si>
    <t>Налог на прибыль (УСН)</t>
  </si>
  <si>
    <t>-</t>
  </si>
  <si>
    <t>2021 год</t>
  </si>
  <si>
    <t>2.3.1.44</t>
  </si>
  <si>
    <t>2.3.1.45</t>
  </si>
  <si>
    <t>2.3.1.46</t>
  </si>
  <si>
    <t>2.3.1.47</t>
  </si>
  <si>
    <t>Ударник ООО</t>
  </si>
  <si>
    <t>ООО "Компания"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</si>
</sst>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_*\ &quot;-&quot;_-;_-@_-"/>
  </numFmts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rgb="FFFDE95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4"/>
      <color theme="1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E6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theme="2" tint="-0.24994659260841701"/>
      </left>
      <right style="medium">
        <color indexed="64"/>
      </right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 style="medium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indexed="64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indexed="64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48118533890809E-2"/>
      </left>
      <right/>
      <top style="thin">
        <color theme="2" tint="-9.9917600024414813E-2"/>
      </top>
      <bottom style="thin">
        <color theme="2" tint="-9.9917600024414813E-2"/>
      </bottom>
      <diagonal/>
    </border>
    <border>
      <left/>
      <right/>
      <top style="thin">
        <color theme="2" tint="-9.9917600024414813E-2"/>
      </top>
      <bottom style="thin">
        <color theme="2" tint="-9.9917600024414813E-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2" tint="-0.24994659260841701"/>
      </left>
      <right style="medium">
        <color indexed="64"/>
      </right>
      <top style="medium">
        <color indexed="64"/>
      </top>
      <bottom/>
      <diagonal/>
    </border>
    <border>
      <left style="thin">
        <color theme="2" tint="-0.24994659260841701"/>
      </left>
      <right style="medium">
        <color indexed="64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2" tint="-0.24994659260841701"/>
      </left>
      <right/>
      <top style="medium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2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2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2" tint="-0.24994659260841701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horizontal="left"/>
    </xf>
    <xf numFmtId="0" fontId="14" fillId="0" borderId="0"/>
  </cellStyleXfs>
  <cellXfs count="183">
    <xf numFmtId="0" fontId="0" fillId="0" borderId="0" xfId="0"/>
    <xf numFmtId="0" fontId="1" fillId="0" borderId="0" xfId="0" applyFont="1" applyProtection="1">
      <protection locked="0"/>
    </xf>
    <xf numFmtId="164" fontId="1" fillId="0" borderId="0" xfId="0" applyNumberFormat="1" applyFont="1"/>
    <xf numFmtId="0" fontId="2" fillId="0" borderId="0" xfId="0" applyFont="1" applyProtection="1">
      <protection locked="0"/>
    </xf>
    <xf numFmtId="164" fontId="2" fillId="2" borderId="1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164" fontId="3" fillId="3" borderId="4" xfId="0" applyNumberFormat="1" applyFont="1" applyFill="1" applyBorder="1" applyAlignment="1">
      <alignment horizontal="right" vertical="center"/>
    </xf>
    <xf numFmtId="164" fontId="3" fillId="3" borderId="5" xfId="0" applyNumberFormat="1" applyFont="1" applyFill="1" applyBorder="1" applyAlignment="1">
      <alignment horizontal="right" vertical="center"/>
    </xf>
    <xf numFmtId="0" fontId="3" fillId="3" borderId="5" xfId="1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vertical="center"/>
    </xf>
    <xf numFmtId="0" fontId="3" fillId="3" borderId="6" xfId="1" applyFont="1" applyFill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164" fontId="5" fillId="4" borderId="4" xfId="0" applyNumberFormat="1" applyFont="1" applyFill="1" applyBorder="1" applyAlignment="1" applyProtection="1">
      <alignment horizontal="right" vertical="center"/>
      <protection locked="0"/>
    </xf>
    <xf numFmtId="164" fontId="5" fillId="4" borderId="5" xfId="0" applyNumberFormat="1" applyFont="1" applyFill="1" applyBorder="1" applyAlignment="1" applyProtection="1">
      <alignment horizontal="right" vertical="center"/>
      <protection locked="0"/>
    </xf>
    <xf numFmtId="1" fontId="5" fillId="0" borderId="5" xfId="1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1" fontId="5" fillId="0" borderId="6" xfId="1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vertical="center" wrapText="1"/>
    </xf>
    <xf numFmtId="164" fontId="1" fillId="4" borderId="4" xfId="0" applyNumberFormat="1" applyFont="1" applyFill="1" applyBorder="1" applyAlignment="1" applyProtection="1">
      <alignment horizontal="right" vertical="center"/>
      <protection locked="0"/>
    </xf>
    <xf numFmtId="164" fontId="1" fillId="4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5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vertical="center"/>
    </xf>
    <xf numFmtId="0" fontId="1" fillId="0" borderId="6" xfId="1" applyFont="1" applyBorder="1" applyAlignment="1" applyProtection="1">
      <alignment horizontal="center" vertical="center" wrapText="1"/>
      <protection locked="0"/>
    </xf>
    <xf numFmtId="0" fontId="1" fillId="4" borderId="5" xfId="1" applyFont="1" applyFill="1" applyBorder="1" applyAlignment="1" applyProtection="1">
      <alignment horizontal="left" vertical="center" wrapText="1" indent="5"/>
      <protection locked="0"/>
    </xf>
    <xf numFmtId="0" fontId="1" fillId="0" borderId="6" xfId="1" applyFont="1" applyBorder="1" applyAlignment="1" applyProtection="1">
      <alignment horizontal="left" vertical="center" wrapText="1" indent="1"/>
      <protection locked="0"/>
    </xf>
    <xf numFmtId="164" fontId="1" fillId="0" borderId="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0" fontId="1" fillId="0" borderId="5" xfId="1" applyFont="1" applyBorder="1" applyAlignment="1">
      <alignment horizontal="left" vertical="center" wrapText="1" indent="4"/>
    </xf>
    <xf numFmtId="0" fontId="1" fillId="0" borderId="5" xfId="1" applyFont="1" applyBorder="1" applyAlignment="1">
      <alignment horizontal="left" vertical="center" wrapText="1" indent="3"/>
    </xf>
    <xf numFmtId="0" fontId="1" fillId="4" borderId="5" xfId="1" applyFont="1" applyFill="1" applyBorder="1" applyAlignment="1" applyProtection="1">
      <alignment horizontal="left" vertical="center" wrapText="1" indent="3"/>
      <protection locked="0"/>
    </xf>
    <xf numFmtId="1" fontId="1" fillId="0" borderId="6" xfId="1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left" vertical="center" indent="2"/>
    </xf>
    <xf numFmtId="0" fontId="1" fillId="0" borderId="5" xfId="1" applyFont="1" applyBorder="1" applyAlignment="1" applyProtection="1">
      <alignment horizontal="left" vertical="center" wrapText="1" indent="3"/>
      <protection locked="0"/>
    </xf>
    <xf numFmtId="0" fontId="5" fillId="0" borderId="6" xfId="1" applyFont="1" applyBorder="1" applyAlignment="1" applyProtection="1">
      <alignment horizontal="left" vertical="center" wrapText="1" indent="1"/>
      <protection locked="0"/>
    </xf>
    <xf numFmtId="164" fontId="5" fillId="0" borderId="4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left" vertical="center" wrapText="1" indent="4"/>
    </xf>
    <xf numFmtId="0" fontId="5" fillId="0" borderId="6" xfId="1" applyFont="1" applyBorder="1" applyAlignment="1" applyProtection="1">
      <alignment horizontal="center" vertical="center" wrapText="1"/>
      <protection locked="0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164" fontId="3" fillId="3" borderId="7" xfId="0" applyNumberFormat="1" applyFont="1" applyFill="1" applyBorder="1" applyAlignment="1" applyProtection="1">
      <alignment horizontal="right" vertical="center"/>
      <protection locked="0"/>
    </xf>
    <xf numFmtId="164" fontId="3" fillId="3" borderId="8" xfId="0" applyNumberFormat="1" applyFont="1" applyFill="1" applyBorder="1" applyAlignment="1" applyProtection="1">
      <alignment horizontal="right" vertical="center"/>
      <protection locked="0"/>
    </xf>
    <xf numFmtId="0" fontId="3" fillId="3" borderId="8" xfId="1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center"/>
    </xf>
    <xf numFmtId="0" fontId="3" fillId="3" borderId="9" xfId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164" fontId="3" fillId="3" borderId="2" xfId="0" applyNumberFormat="1" applyFont="1" applyFill="1" applyBorder="1" applyAlignment="1">
      <alignment horizontal="right" vertical="center"/>
    </xf>
    <xf numFmtId="0" fontId="3" fillId="3" borderId="2" xfId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/>
    </xf>
    <xf numFmtId="0" fontId="3" fillId="3" borderId="3" xfId="1" applyFont="1" applyFill="1" applyBorder="1" applyAlignment="1">
      <alignment horizontal="center" vertical="center" wrapText="1"/>
    </xf>
    <xf numFmtId="164" fontId="5" fillId="4" borderId="10" xfId="0" applyNumberFormat="1" applyFont="1" applyFill="1" applyBorder="1" applyAlignment="1" applyProtection="1">
      <alignment horizontal="right" vertical="center"/>
      <protection locked="0"/>
    </xf>
    <xf numFmtId="164" fontId="5" fillId="4" borderId="11" xfId="0" applyNumberFormat="1" applyFont="1" applyFill="1" applyBorder="1" applyAlignment="1" applyProtection="1">
      <alignment horizontal="right" vertical="center"/>
      <protection locked="0"/>
    </xf>
    <xf numFmtId="0" fontId="1" fillId="0" borderId="11" xfId="0" applyFont="1" applyBorder="1" applyAlignment="1">
      <alignment vertical="center"/>
    </xf>
    <xf numFmtId="0" fontId="5" fillId="0" borderId="12" xfId="1" applyFont="1" applyBorder="1" applyAlignment="1" applyProtection="1">
      <alignment horizontal="center" vertical="center" wrapText="1"/>
      <protection locked="0"/>
    </xf>
    <xf numFmtId="164" fontId="5" fillId="0" borderId="4" xfId="0" applyNumberFormat="1" applyFont="1" applyBorder="1" applyAlignment="1" applyProtection="1">
      <alignment horizontal="right" vertical="center"/>
      <protection locked="0"/>
    </xf>
    <xf numFmtId="164" fontId="5" fillId="0" borderId="5" xfId="0" applyNumberFormat="1" applyFont="1" applyBorder="1" applyAlignment="1" applyProtection="1">
      <alignment horizontal="right" vertical="center"/>
      <protection locked="0"/>
    </xf>
    <xf numFmtId="0" fontId="1" fillId="4" borderId="5" xfId="0" applyFont="1" applyFill="1" applyBorder="1" applyAlignment="1" applyProtection="1">
      <alignment horizontal="left" vertical="center" wrapText="1" indent="3"/>
      <protection locked="0"/>
    </xf>
    <xf numFmtId="0" fontId="1" fillId="0" borderId="6" xfId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vertical="center"/>
    </xf>
    <xf numFmtId="0" fontId="1" fillId="4" borderId="5" xfId="0" applyFont="1" applyFill="1" applyBorder="1" applyAlignment="1" applyProtection="1">
      <alignment horizontal="left" vertical="center" wrapText="1" indent="2"/>
      <protection locked="0"/>
    </xf>
    <xf numFmtId="0" fontId="1" fillId="0" borderId="6" xfId="1" applyFont="1" applyBorder="1" applyAlignment="1" applyProtection="1">
      <alignment horizontal="left" vertical="center" wrapText="1" indent="2"/>
      <protection locked="0"/>
    </xf>
    <xf numFmtId="164" fontId="5" fillId="3" borderId="4" xfId="0" applyNumberFormat="1" applyFont="1" applyFill="1" applyBorder="1" applyAlignment="1" applyProtection="1">
      <alignment horizontal="right" vertical="center"/>
      <protection locked="0"/>
    </xf>
    <xf numFmtId="164" fontId="5" fillId="3" borderId="5" xfId="0" applyNumberFormat="1" applyFont="1" applyFill="1" applyBorder="1" applyAlignment="1" applyProtection="1">
      <alignment horizontal="right" vertical="center"/>
      <protection locked="0"/>
    </xf>
    <xf numFmtId="0" fontId="5" fillId="3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vertical="center"/>
    </xf>
    <xf numFmtId="0" fontId="5" fillId="3" borderId="6" xfId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 applyProtection="1">
      <alignment horizontal="right" vertical="center"/>
      <protection locked="0"/>
    </xf>
    <xf numFmtId="164" fontId="6" fillId="2" borderId="8" xfId="0" applyNumberFormat="1" applyFont="1" applyFill="1" applyBorder="1" applyAlignment="1" applyProtection="1">
      <alignment horizontal="right" vertical="center"/>
      <protection locked="0"/>
    </xf>
    <xf numFmtId="0" fontId="6" fillId="2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1" fillId="0" borderId="5" xfId="1" applyFont="1" applyBorder="1" applyAlignment="1">
      <alignment horizontal="left" vertical="center" wrapText="1" indent="2"/>
    </xf>
    <xf numFmtId="0" fontId="1" fillId="5" borderId="6" xfId="1" applyFont="1" applyFill="1" applyBorder="1" applyAlignment="1" applyProtection="1">
      <alignment horizontal="left" vertical="center" wrapText="1" inden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>
      <alignment horizontal="left" vertical="center" wrapText="1" indent="2"/>
    </xf>
    <xf numFmtId="0" fontId="7" fillId="0" borderId="0" xfId="0" applyFont="1" applyProtection="1">
      <protection locked="0"/>
    </xf>
    <xf numFmtId="164" fontId="3" fillId="3" borderId="4" xfId="0" applyNumberFormat="1" applyFont="1" applyFill="1" applyBorder="1" applyAlignment="1" applyProtection="1">
      <alignment horizontal="right" vertical="center"/>
      <protection locked="0"/>
    </xf>
    <xf numFmtId="164" fontId="3" fillId="3" borderId="5" xfId="0" applyNumberFormat="1" applyFont="1" applyFill="1" applyBorder="1" applyAlignment="1" applyProtection="1">
      <alignment horizontal="right" vertical="center"/>
      <protection locked="0"/>
    </xf>
    <xf numFmtId="164" fontId="6" fillId="2" borderId="4" xfId="0" applyNumberFormat="1" applyFont="1" applyFill="1" applyBorder="1" applyAlignment="1" applyProtection="1">
      <alignment horizontal="right" vertical="center"/>
      <protection locked="0"/>
    </xf>
    <xf numFmtId="164" fontId="6" fillId="2" borderId="5" xfId="0" applyNumberFormat="1" applyFont="1" applyFill="1" applyBorder="1" applyAlignment="1" applyProtection="1">
      <alignment horizontal="right" vertical="center"/>
      <protection locked="0"/>
    </xf>
    <xf numFmtId="0" fontId="6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14" fontId="3" fillId="0" borderId="7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>
      <alignment horizontal="left" indent="1"/>
    </xf>
    <xf numFmtId="0" fontId="5" fillId="0" borderId="0" xfId="0" applyFont="1" applyAlignment="1">
      <alignment horizontal="left" vertical="center" indent="1"/>
    </xf>
    <xf numFmtId="0" fontId="1" fillId="4" borderId="13" xfId="0" applyFont="1" applyFill="1" applyBorder="1" applyProtection="1">
      <protection locked="0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12" xfId="1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/>
    </xf>
    <xf numFmtId="0" fontId="12" fillId="0" borderId="5" xfId="0" applyFont="1" applyBorder="1" applyAlignment="1">
      <alignment horizontal="left" vertical="center" wrapText="1" indent="2"/>
    </xf>
    <xf numFmtId="0" fontId="6" fillId="2" borderId="0" xfId="0" applyFont="1" applyFill="1" applyAlignment="1">
      <alignment vertical="center" wrapText="1"/>
    </xf>
    <xf numFmtId="164" fontId="6" fillId="2" borderId="0" xfId="0" applyNumberFormat="1" applyFont="1" applyFill="1" applyAlignment="1" applyProtection="1">
      <alignment horizontal="center" vertical="center"/>
      <protection locked="0"/>
    </xf>
    <xf numFmtId="164" fontId="1" fillId="4" borderId="5" xfId="0" applyNumberFormat="1" applyFont="1" applyFill="1" applyBorder="1" applyAlignment="1" applyProtection="1">
      <alignment horizontal="center" vertical="center"/>
      <protection locked="0"/>
    </xf>
    <xf numFmtId="164" fontId="3" fillId="3" borderId="5" xfId="0" applyNumberFormat="1" applyFont="1" applyFill="1" applyBorder="1" applyAlignment="1" applyProtection="1">
      <alignment horizontal="center" vertical="center"/>
      <protection locked="0"/>
    </xf>
    <xf numFmtId="164" fontId="2" fillId="2" borderId="2" xfId="0" applyNumberFormat="1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 applyProtection="1">
      <alignment horizontal="center" vertical="center"/>
      <protection locked="0"/>
    </xf>
    <xf numFmtId="0" fontId="17" fillId="0" borderId="0" xfId="1" applyFont="1" applyAlignment="1">
      <alignment horizontal="right" wrapText="1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 vertical="center"/>
      <protection locked="0"/>
    </xf>
    <xf numFmtId="164" fontId="1" fillId="4" borderId="4" xfId="0" applyNumberFormat="1" applyFont="1" applyFill="1" applyBorder="1" applyAlignment="1" applyProtection="1">
      <alignment horizontal="center" vertical="center"/>
      <protection locked="0"/>
    </xf>
    <xf numFmtId="3" fontId="15" fillId="0" borderId="0" xfId="2" applyNumberFormat="1" applyFont="1" applyAlignment="1">
      <alignment horizontal="center"/>
    </xf>
    <xf numFmtId="3" fontId="15" fillId="0" borderId="18" xfId="2" applyNumberFormat="1" applyFont="1" applyBorder="1" applyAlignment="1">
      <alignment horizontal="center"/>
    </xf>
    <xf numFmtId="3" fontId="16" fillId="0" borderId="0" xfId="2" applyNumberFormat="1" applyFont="1" applyAlignment="1">
      <alignment horizontal="center"/>
    </xf>
    <xf numFmtId="3" fontId="16" fillId="0" borderId="18" xfId="2" applyNumberFormat="1" applyFont="1" applyBorder="1" applyAlignment="1">
      <alignment horizontal="center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>
      <alignment horizontal="center" vertical="center"/>
    </xf>
    <xf numFmtId="0" fontId="18" fillId="0" borderId="0" xfId="1" applyFont="1" applyAlignment="1">
      <alignment horizontal="right" wrapText="1"/>
    </xf>
    <xf numFmtId="3" fontId="19" fillId="0" borderId="0" xfId="2" applyNumberFormat="1" applyFont="1" applyAlignment="1">
      <alignment horizontal="center"/>
    </xf>
    <xf numFmtId="0" fontId="20" fillId="4" borderId="5" xfId="1" applyFont="1" applyFill="1" applyBorder="1" applyAlignment="1" applyProtection="1">
      <alignment horizontal="right" vertical="center" wrapText="1"/>
      <protection locked="0"/>
    </xf>
    <xf numFmtId="0" fontId="1" fillId="0" borderId="22" xfId="0" applyFont="1" applyBorder="1" applyAlignment="1">
      <alignment vertical="center"/>
    </xf>
    <xf numFmtId="0" fontId="1" fillId="0" borderId="23" xfId="0" applyFont="1" applyBorder="1" applyProtection="1">
      <protection locked="0"/>
    </xf>
    <xf numFmtId="0" fontId="1" fillId="0" borderId="24" xfId="0" applyFont="1" applyBorder="1" applyProtection="1">
      <protection locked="0"/>
    </xf>
    <xf numFmtId="0" fontId="9" fillId="0" borderId="0" xfId="0" applyFont="1" applyAlignment="1">
      <alignment horizontal="center" vertical="center"/>
    </xf>
    <xf numFmtId="164" fontId="1" fillId="0" borderId="4" xfId="0" applyNumberFormat="1" applyFont="1" applyFill="1" applyBorder="1" applyAlignment="1" applyProtection="1">
      <alignment horizontal="right" vertical="center"/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 applyBorder="1" applyProtection="1">
      <protection locked="0"/>
    </xf>
    <xf numFmtId="0" fontId="3" fillId="3" borderId="25" xfId="0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3" fillId="3" borderId="11" xfId="1" applyFont="1" applyFill="1" applyBorder="1" applyAlignment="1">
      <alignment horizontal="left" vertical="center" wrapText="1"/>
    </xf>
    <xf numFmtId="0" fontId="3" fillId="3" borderId="21" xfId="1" applyFont="1" applyFill="1" applyBorder="1" applyAlignment="1">
      <alignment horizontal="left" vertical="center" wrapText="1"/>
    </xf>
    <xf numFmtId="0" fontId="3" fillId="3" borderId="26" xfId="1" applyFont="1" applyFill="1" applyBorder="1" applyAlignment="1">
      <alignment horizontal="left" vertical="center" wrapText="1"/>
    </xf>
    <xf numFmtId="0" fontId="5" fillId="0" borderId="27" xfId="1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 indent="2"/>
    </xf>
    <xf numFmtId="0" fontId="1" fillId="0" borderId="27" xfId="0" applyFont="1" applyBorder="1" applyAlignment="1">
      <alignment horizontal="left" vertical="center" wrapText="1" indent="4"/>
    </xf>
    <xf numFmtId="0" fontId="13" fillId="0" borderId="28" xfId="1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 indent="2"/>
    </xf>
    <xf numFmtId="0" fontId="15" fillId="0" borderId="29" xfId="0" applyFont="1" applyBorder="1" applyAlignment="1">
      <alignment horizontal="right" vertical="top" wrapText="1"/>
    </xf>
    <xf numFmtId="0" fontId="1" fillId="4" borderId="29" xfId="1" applyFont="1" applyFill="1" applyBorder="1" applyAlignment="1" applyProtection="1">
      <alignment horizontal="left" vertical="center" wrapText="1" indent="3"/>
      <protection locked="0"/>
    </xf>
    <xf numFmtId="0" fontId="21" fillId="0" borderId="29" xfId="0" applyFont="1" applyBorder="1" applyAlignment="1">
      <alignment horizontal="right" vertical="top" wrapText="1"/>
    </xf>
    <xf numFmtId="0" fontId="20" fillId="7" borderId="30" xfId="1" applyFont="1" applyFill="1" applyBorder="1" applyAlignment="1" applyProtection="1">
      <alignment horizontal="right" vertical="center" wrapText="1" indent="3"/>
      <protection locked="0"/>
    </xf>
    <xf numFmtId="0" fontId="15" fillId="0" borderId="32" xfId="0" applyFont="1" applyBorder="1" applyAlignment="1">
      <alignment horizontal="right" vertical="top" wrapText="1"/>
    </xf>
    <xf numFmtId="0" fontId="1" fillId="0" borderId="33" xfId="1" applyFont="1" applyFill="1" applyBorder="1" applyAlignment="1" applyProtection="1">
      <alignment horizontal="left" vertical="center" wrapText="1" indent="3"/>
      <protection locked="0"/>
    </xf>
    <xf numFmtId="0" fontId="20" fillId="4" borderId="27" xfId="1" applyFont="1" applyFill="1" applyBorder="1" applyAlignment="1" applyProtection="1">
      <alignment horizontal="right" vertical="center" wrapText="1"/>
      <protection locked="0"/>
    </xf>
    <xf numFmtId="0" fontId="1" fillId="4" borderId="27" xfId="1" applyFont="1" applyFill="1" applyBorder="1" applyAlignment="1" applyProtection="1">
      <alignment horizontal="left" vertical="center" wrapText="1" indent="3"/>
      <protection locked="0"/>
    </xf>
    <xf numFmtId="0" fontId="12" fillId="0" borderId="27" xfId="0" applyFont="1" applyBorder="1" applyAlignment="1">
      <alignment horizontal="left" vertical="center" wrapText="1" indent="2"/>
    </xf>
    <xf numFmtId="0" fontId="12" fillId="0" borderId="27" xfId="1" applyFont="1" applyBorder="1" applyAlignment="1" applyProtection="1">
      <alignment horizontal="left" vertical="center" wrapText="1" indent="3"/>
      <protection locked="0"/>
    </xf>
    <xf numFmtId="0" fontId="12" fillId="0" borderId="27" xfId="1" applyFont="1" applyFill="1" applyBorder="1" applyAlignment="1" applyProtection="1">
      <alignment horizontal="left" vertical="center" wrapText="1" indent="3"/>
      <protection locked="0"/>
    </xf>
    <xf numFmtId="0" fontId="12" fillId="4" borderId="27" xfId="1" applyFont="1" applyFill="1" applyBorder="1" applyAlignment="1" applyProtection="1">
      <alignment horizontal="right" vertical="center" wrapText="1" indent="3"/>
      <protection locked="0"/>
    </xf>
    <xf numFmtId="0" fontId="1" fillId="0" borderId="27" xfId="1" applyFont="1" applyBorder="1" applyAlignment="1">
      <alignment horizontal="left" vertical="center" wrapText="1" indent="3"/>
    </xf>
    <xf numFmtId="0" fontId="1" fillId="0" borderId="27" xfId="1" applyFont="1" applyBorder="1" applyAlignment="1">
      <alignment horizontal="left" vertical="center" wrapText="1" indent="4"/>
    </xf>
    <xf numFmtId="0" fontId="1" fillId="4" borderId="27" xfId="1" applyFont="1" applyFill="1" applyBorder="1" applyAlignment="1" applyProtection="1">
      <alignment horizontal="left" vertical="center" wrapText="1" indent="5"/>
      <protection locked="0"/>
    </xf>
    <xf numFmtId="0" fontId="5" fillId="0" borderId="27" xfId="0" applyFont="1" applyBorder="1" applyAlignment="1">
      <alignment vertical="center" wrapText="1"/>
    </xf>
    <xf numFmtId="0" fontId="1" fillId="0" borderId="27" xfId="1" applyFont="1" applyBorder="1" applyAlignment="1">
      <alignment horizontal="left" vertical="center" wrapText="1" indent="2"/>
    </xf>
    <xf numFmtId="0" fontId="5" fillId="0" borderId="27" xfId="1" applyFont="1" applyBorder="1" applyAlignment="1">
      <alignment vertical="center" wrapText="1"/>
    </xf>
    <xf numFmtId="0" fontId="1" fillId="4" borderId="27" xfId="1" applyFont="1" applyFill="1" applyBorder="1" applyAlignment="1" applyProtection="1">
      <alignment horizontal="left" vertical="center" wrapText="1" indent="2"/>
      <protection locked="0"/>
    </xf>
    <xf numFmtId="0" fontId="5" fillId="0" borderId="34" xfId="1" applyFont="1" applyBorder="1" applyAlignment="1">
      <alignment vertical="center" wrapText="1"/>
    </xf>
    <xf numFmtId="0" fontId="20" fillId="4" borderId="5" xfId="1" applyFont="1" applyFill="1" applyBorder="1" applyAlignment="1" applyProtection="1">
      <alignment horizontal="right" vertical="center" wrapText="1" indent="3"/>
      <protection locked="0"/>
    </xf>
    <xf numFmtId="0" fontId="20" fillId="4" borderId="5" xfId="1" applyFont="1" applyFill="1" applyBorder="1" applyAlignment="1" applyProtection="1">
      <alignment horizontal="left" vertical="center" wrapText="1" indent="3"/>
      <protection locked="0"/>
    </xf>
    <xf numFmtId="164" fontId="20" fillId="4" borderId="5" xfId="0" applyNumberFormat="1" applyFont="1" applyFill="1" applyBorder="1" applyAlignment="1" applyProtection="1">
      <alignment horizontal="right" vertical="center"/>
      <protection locked="0"/>
    </xf>
    <xf numFmtId="0" fontId="20" fillId="7" borderId="31" xfId="1" applyFont="1" applyFill="1" applyBorder="1" applyAlignment="1" applyProtection="1">
      <alignment horizontal="right" vertical="center" wrapText="1"/>
      <protection locked="0"/>
    </xf>
    <xf numFmtId="0" fontId="1" fillId="4" borderId="27" xfId="1" applyFont="1" applyFill="1" applyBorder="1" applyAlignment="1" applyProtection="1">
      <alignment horizontal="right" vertical="center" wrapText="1" indent="3"/>
      <protection locked="0"/>
    </xf>
    <xf numFmtId="164" fontId="1" fillId="0" borderId="0" xfId="0" applyNumberFormat="1" applyFont="1" applyAlignment="1">
      <alignment horizontal="right"/>
    </xf>
    <xf numFmtId="0" fontId="3" fillId="6" borderId="15" xfId="0" applyFont="1" applyFill="1" applyBorder="1" applyAlignment="1" applyProtection="1">
      <alignment horizontal="left" vertical="center" indent="1"/>
      <protection locked="0"/>
    </xf>
    <xf numFmtId="0" fontId="3" fillId="6" borderId="14" xfId="0" applyFont="1" applyFill="1" applyBorder="1" applyAlignment="1" applyProtection="1">
      <alignment horizontal="left" vertical="center" inden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19" xfId="0" applyNumberFormat="1" applyFont="1" applyBorder="1" applyAlignment="1">
      <alignment horizontal="center" vertical="center" wrapText="1"/>
    </xf>
    <xf numFmtId="14" fontId="3" fillId="0" borderId="20" xfId="0" applyNumberFormat="1" applyFont="1" applyBorder="1" applyAlignment="1">
      <alignment horizontal="center" vertical="center" wrapText="1"/>
    </xf>
    <xf numFmtId="0" fontId="3" fillId="6" borderId="15" xfId="0" applyFont="1" applyFill="1" applyBorder="1" applyAlignment="1" applyProtection="1">
      <alignment horizontal="left" vertical="center"/>
      <protection locked="0"/>
    </xf>
    <xf numFmtId="0" fontId="3" fillId="6" borderId="16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</cellXfs>
  <cellStyles count="3">
    <cellStyle name="Обычный" xfId="0" builtinId="0"/>
    <cellStyle name="Обычный 6" xfId="2"/>
    <cellStyle name="Обычный_Лист1" xfId="1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O649"/>
  <sheetViews>
    <sheetView tabSelected="1" zoomScale="70" zoomScaleNormal="70" workbookViewId="0">
      <selection activeCell="E9" sqref="E9"/>
    </sheetView>
  </sheetViews>
  <sheetFormatPr defaultColWidth="9.140625" defaultRowHeight="12.75" outlineLevelRow="1" x14ac:dyDescent="0.2"/>
  <cols>
    <col min="1" max="2" width="1" style="1" customWidth="1"/>
    <col min="3" max="3" width="10.85546875" style="1" customWidth="1"/>
    <col min="4" max="4" width="11.7109375" style="1" customWidth="1"/>
    <col min="5" max="5" width="60" style="1" customWidth="1"/>
    <col min="6" max="10" width="19.42578125" style="1" customWidth="1"/>
    <col min="11" max="16384" width="9.140625" style="1"/>
  </cols>
  <sheetData>
    <row r="1" spans="3:10" ht="25.5" customHeight="1" x14ac:dyDescent="0.2">
      <c r="C1" s="98" t="s">
        <v>489</v>
      </c>
      <c r="D1" s="170" t="s">
        <v>1017</v>
      </c>
      <c r="E1" s="171"/>
    </row>
    <row r="2" spans="3:10" ht="18.75" customHeight="1" x14ac:dyDescent="0.2">
      <c r="C2" s="97" t="s">
        <v>488</v>
      </c>
      <c r="G2" s="96"/>
      <c r="H2" s="95" t="s">
        <v>487</v>
      </c>
    </row>
    <row r="3" spans="3:10" x14ac:dyDescent="0.2">
      <c r="C3" s="15"/>
      <c r="G3" s="94"/>
    </row>
    <row r="4" spans="3:10" ht="18.75" customHeight="1" thickBot="1" x14ac:dyDescent="0.25">
      <c r="F4" s="93" t="s">
        <v>486</v>
      </c>
      <c r="J4" s="93" t="s">
        <v>486</v>
      </c>
    </row>
    <row r="5" spans="3:10" s="82" customFormat="1" ht="19.5" customHeight="1" x14ac:dyDescent="0.2">
      <c r="C5" s="172" t="s">
        <v>485</v>
      </c>
      <c r="D5" s="174" t="s">
        <v>484</v>
      </c>
      <c r="E5" s="176" t="s">
        <v>483</v>
      </c>
      <c r="F5" s="91" t="s">
        <v>479</v>
      </c>
      <c r="G5" s="92" t="s">
        <v>482</v>
      </c>
      <c r="H5" s="92" t="s">
        <v>481</v>
      </c>
      <c r="I5" s="92" t="s">
        <v>480</v>
      </c>
      <c r="J5" s="91" t="s">
        <v>479</v>
      </c>
    </row>
    <row r="6" spans="3:10" s="82" customFormat="1" ht="19.5" customHeight="1" x14ac:dyDescent="0.2">
      <c r="C6" s="173"/>
      <c r="D6" s="175"/>
      <c r="E6" s="177"/>
      <c r="F6" s="90">
        <v>2020</v>
      </c>
      <c r="G6" s="90">
        <v>2021</v>
      </c>
      <c r="H6" s="90">
        <v>2021</v>
      </c>
      <c r="I6" s="90">
        <v>2021</v>
      </c>
      <c r="J6" s="90">
        <v>2021</v>
      </c>
    </row>
    <row r="7" spans="3:10" s="82" customFormat="1" ht="18.75" customHeight="1" x14ac:dyDescent="0.2">
      <c r="C7" s="89"/>
      <c r="D7" s="88"/>
      <c r="E7" s="87" t="s">
        <v>478</v>
      </c>
      <c r="F7" s="85"/>
      <c r="G7" s="86"/>
      <c r="H7" s="86"/>
      <c r="I7" s="86"/>
      <c r="J7" s="85"/>
    </row>
    <row r="8" spans="3:10" s="82" customFormat="1" ht="18.75" customHeight="1" x14ac:dyDescent="0.2">
      <c r="C8" s="14"/>
      <c r="D8" s="13" t="s">
        <v>477</v>
      </c>
      <c r="E8" s="12" t="s">
        <v>476</v>
      </c>
      <c r="F8" s="83"/>
      <c r="G8" s="84"/>
      <c r="H8" s="84"/>
      <c r="I8" s="84"/>
      <c r="J8" s="83"/>
    </row>
    <row r="9" spans="3:10" s="15" customFormat="1" x14ac:dyDescent="0.2">
      <c r="C9" s="45">
        <v>1110</v>
      </c>
      <c r="D9" s="19" t="s">
        <v>475</v>
      </c>
      <c r="E9" s="44" t="s">
        <v>474</v>
      </c>
      <c r="F9" s="16"/>
      <c r="G9" s="17"/>
      <c r="H9" s="17"/>
      <c r="I9" s="17"/>
      <c r="J9" s="16"/>
    </row>
    <row r="10" spans="3:10" s="15" customFormat="1" x14ac:dyDescent="0.2">
      <c r="C10" s="45">
        <v>1120</v>
      </c>
      <c r="D10" s="19" t="s">
        <v>473</v>
      </c>
      <c r="E10" s="44" t="s">
        <v>472</v>
      </c>
      <c r="F10" s="16"/>
      <c r="G10" s="17"/>
      <c r="H10" s="17"/>
      <c r="I10" s="17"/>
      <c r="J10" s="16"/>
    </row>
    <row r="11" spans="3:10" s="15" customFormat="1" x14ac:dyDescent="0.2">
      <c r="C11" s="45">
        <v>1130</v>
      </c>
      <c r="D11" s="19" t="s">
        <v>471</v>
      </c>
      <c r="E11" s="44" t="s">
        <v>470</v>
      </c>
      <c r="F11" s="16"/>
      <c r="G11" s="17"/>
      <c r="H11" s="17"/>
      <c r="I11" s="17"/>
      <c r="J11" s="16"/>
    </row>
    <row r="12" spans="3:10" s="15" customFormat="1" x14ac:dyDescent="0.2">
      <c r="C12" s="45">
        <v>1140</v>
      </c>
      <c r="D12" s="19" t="s">
        <v>469</v>
      </c>
      <c r="E12" s="44" t="s">
        <v>468</v>
      </c>
      <c r="F12" s="16"/>
      <c r="G12" s="17"/>
      <c r="H12" s="17"/>
      <c r="I12" s="17"/>
      <c r="J12" s="16"/>
    </row>
    <row r="13" spans="3:10" s="15" customFormat="1" x14ac:dyDescent="0.2">
      <c r="C13" s="45">
        <v>1150</v>
      </c>
      <c r="D13" s="19" t="s">
        <v>467</v>
      </c>
      <c r="E13" s="44" t="s">
        <v>466</v>
      </c>
      <c r="F13" s="38">
        <f>SUM(F14:F22)</f>
        <v>9282</v>
      </c>
      <c r="G13" s="39">
        <f>SUM(G14:G22)</f>
        <v>8749</v>
      </c>
      <c r="H13" s="39">
        <f>SUM(H14:H22)</f>
        <v>0</v>
      </c>
      <c r="I13" s="39">
        <f>SUM(I14:I22)</f>
        <v>0</v>
      </c>
      <c r="J13" s="38">
        <f>SUM(J14:J22)</f>
        <v>0</v>
      </c>
    </row>
    <row r="14" spans="3:10" x14ac:dyDescent="0.2">
      <c r="C14" s="26"/>
      <c r="D14" s="25" t="s">
        <v>465</v>
      </c>
      <c r="E14" s="24" t="s">
        <v>464</v>
      </c>
      <c r="F14" s="22">
        <v>9282</v>
      </c>
      <c r="G14" s="23">
        <v>8749</v>
      </c>
      <c r="H14" s="23"/>
      <c r="I14" s="23"/>
      <c r="J14" s="22"/>
    </row>
    <row r="15" spans="3:10" hidden="1" x14ac:dyDescent="0.2">
      <c r="C15" s="26"/>
      <c r="D15" s="25" t="s">
        <v>463</v>
      </c>
      <c r="E15" s="24" t="s">
        <v>462</v>
      </c>
      <c r="F15" s="22"/>
      <c r="G15" s="23"/>
      <c r="H15" s="23"/>
      <c r="I15" s="23"/>
      <c r="J15" s="22"/>
    </row>
    <row r="16" spans="3:10" ht="25.5" hidden="1" x14ac:dyDescent="0.2">
      <c r="C16" s="26"/>
      <c r="D16" s="25" t="s">
        <v>461</v>
      </c>
      <c r="E16" s="24" t="s">
        <v>460</v>
      </c>
      <c r="F16" s="22"/>
      <c r="G16" s="23"/>
      <c r="H16" s="23"/>
      <c r="I16" s="23"/>
      <c r="J16" s="22"/>
    </row>
    <row r="17" spans="3:10" ht="25.5" hidden="1" x14ac:dyDescent="0.2">
      <c r="C17" s="43"/>
      <c r="D17" s="25" t="s">
        <v>459</v>
      </c>
      <c r="E17" s="24" t="s">
        <v>458</v>
      </c>
      <c r="F17" s="22"/>
      <c r="G17" s="23"/>
      <c r="H17" s="23"/>
      <c r="I17" s="23"/>
      <c r="J17" s="22"/>
    </row>
    <row r="18" spans="3:10" hidden="1" x14ac:dyDescent="0.2">
      <c r="C18" s="26"/>
      <c r="D18" s="25" t="s">
        <v>457</v>
      </c>
      <c r="E18" s="24" t="s">
        <v>456</v>
      </c>
      <c r="F18" s="22"/>
      <c r="G18" s="23"/>
      <c r="H18" s="23"/>
      <c r="I18" s="23"/>
      <c r="J18" s="22"/>
    </row>
    <row r="19" spans="3:10" hidden="1" x14ac:dyDescent="0.2">
      <c r="C19" s="26"/>
      <c r="D19" s="25" t="s">
        <v>455</v>
      </c>
      <c r="E19" s="24" t="s">
        <v>454</v>
      </c>
      <c r="F19" s="22"/>
      <c r="G19" s="23"/>
      <c r="H19" s="23"/>
      <c r="I19" s="23"/>
      <c r="J19" s="22"/>
    </row>
    <row r="20" spans="3:10" hidden="1" x14ac:dyDescent="0.2">
      <c r="C20" s="26"/>
      <c r="D20" s="25" t="s">
        <v>453</v>
      </c>
      <c r="E20" s="24" t="s">
        <v>452</v>
      </c>
      <c r="F20" s="22"/>
      <c r="G20" s="23"/>
      <c r="H20" s="23"/>
      <c r="I20" s="23"/>
      <c r="J20" s="22"/>
    </row>
    <row r="21" spans="3:10" hidden="1" x14ac:dyDescent="0.2">
      <c r="C21" s="26"/>
      <c r="D21" s="25" t="s">
        <v>451</v>
      </c>
      <c r="E21" s="101" t="s">
        <v>450</v>
      </c>
      <c r="F21" s="22"/>
      <c r="G21" s="23"/>
      <c r="H21" s="23"/>
      <c r="I21" s="23"/>
      <c r="J21" s="22"/>
    </row>
    <row r="22" spans="3:10" hidden="1" x14ac:dyDescent="0.2">
      <c r="C22" s="26"/>
      <c r="D22" s="25" t="s">
        <v>449</v>
      </c>
      <c r="E22" s="24" t="s">
        <v>448</v>
      </c>
      <c r="F22" s="22"/>
      <c r="G22" s="23"/>
      <c r="H22" s="23"/>
      <c r="I22" s="23"/>
      <c r="J22" s="22"/>
    </row>
    <row r="23" spans="3:10" s="15" customFormat="1" x14ac:dyDescent="0.2">
      <c r="C23" s="45">
        <v>1160</v>
      </c>
      <c r="D23" s="19" t="s">
        <v>447</v>
      </c>
      <c r="E23" s="44" t="s">
        <v>446</v>
      </c>
      <c r="F23" s="16"/>
      <c r="G23" s="17"/>
      <c r="H23" s="17"/>
      <c r="I23" s="17"/>
      <c r="J23" s="16"/>
    </row>
    <row r="24" spans="3:10" s="15" customFormat="1" x14ac:dyDescent="0.2">
      <c r="C24" s="45">
        <v>1170</v>
      </c>
      <c r="D24" s="19" t="s">
        <v>445</v>
      </c>
      <c r="E24" s="44" t="s">
        <v>444</v>
      </c>
      <c r="F24" s="39">
        <v>50187</v>
      </c>
      <c r="G24" s="30">
        <v>50187</v>
      </c>
      <c r="H24" s="39"/>
      <c r="I24" s="39"/>
      <c r="J24" s="39"/>
    </row>
    <row r="25" spans="3:10" x14ac:dyDescent="0.2">
      <c r="C25" s="43"/>
      <c r="D25" s="25" t="s">
        <v>443</v>
      </c>
      <c r="E25" s="24" t="s">
        <v>442</v>
      </c>
      <c r="F25" s="30">
        <v>50187</v>
      </c>
      <c r="G25" s="30">
        <v>50187</v>
      </c>
      <c r="H25" s="30"/>
      <c r="I25" s="30"/>
      <c r="J25" s="30"/>
    </row>
    <row r="26" spans="3:10" x14ac:dyDescent="0.2">
      <c r="C26" s="43"/>
      <c r="D26" s="25" t="s">
        <v>441</v>
      </c>
      <c r="E26" s="33" t="s">
        <v>549</v>
      </c>
      <c r="F26" s="22">
        <v>50112</v>
      </c>
      <c r="G26" s="22">
        <v>50112</v>
      </c>
      <c r="H26" s="23"/>
      <c r="I26" s="23"/>
      <c r="J26" s="22"/>
    </row>
    <row r="27" spans="3:10" x14ac:dyDescent="0.2">
      <c r="C27" s="43"/>
      <c r="D27" s="25" t="s">
        <v>440</v>
      </c>
      <c r="E27" s="33" t="s">
        <v>551</v>
      </c>
      <c r="F27" s="22">
        <v>75</v>
      </c>
      <c r="G27" s="22">
        <v>75</v>
      </c>
      <c r="H27" s="23"/>
      <c r="I27" s="23"/>
      <c r="J27" s="22"/>
    </row>
    <row r="28" spans="3:10" hidden="1" x14ac:dyDescent="0.2">
      <c r="C28" s="43"/>
      <c r="D28" s="25" t="s">
        <v>439</v>
      </c>
      <c r="E28" s="33" t="s">
        <v>21</v>
      </c>
      <c r="F28" s="22"/>
      <c r="G28" s="23"/>
      <c r="H28" s="23"/>
      <c r="I28" s="23"/>
      <c r="J28" s="22"/>
    </row>
    <row r="29" spans="3:10" hidden="1" x14ac:dyDescent="0.2">
      <c r="C29" s="43"/>
      <c r="D29" s="25" t="s">
        <v>438</v>
      </c>
      <c r="E29" s="33"/>
      <c r="F29" s="22"/>
      <c r="G29" s="23"/>
      <c r="H29" s="23"/>
      <c r="I29" s="23"/>
      <c r="J29" s="22"/>
    </row>
    <row r="30" spans="3:10" hidden="1" x14ac:dyDescent="0.2">
      <c r="C30" s="43"/>
      <c r="D30" s="25" t="s">
        <v>437</v>
      </c>
      <c r="E30" s="33"/>
      <c r="F30" s="22"/>
      <c r="G30" s="23"/>
      <c r="H30" s="23"/>
      <c r="I30" s="23"/>
      <c r="J30" s="22"/>
    </row>
    <row r="31" spans="3:10" hidden="1" x14ac:dyDescent="0.2">
      <c r="C31" s="43"/>
      <c r="D31" s="25" t="s">
        <v>436</v>
      </c>
      <c r="E31" s="33"/>
      <c r="F31" s="22"/>
      <c r="G31" s="23"/>
      <c r="H31" s="23"/>
      <c r="I31" s="23"/>
      <c r="J31" s="22"/>
    </row>
    <row r="32" spans="3:10" hidden="1" x14ac:dyDescent="0.2">
      <c r="C32" s="43"/>
      <c r="D32" s="25" t="s">
        <v>435</v>
      </c>
      <c r="E32" s="33"/>
      <c r="F32" s="22"/>
      <c r="G32" s="23"/>
      <c r="H32" s="23"/>
      <c r="I32" s="23"/>
      <c r="J32" s="22"/>
    </row>
    <row r="33" spans="3:10" hidden="1" x14ac:dyDescent="0.2">
      <c r="C33" s="43"/>
      <c r="D33" s="25" t="s">
        <v>434</v>
      </c>
      <c r="E33" s="33"/>
      <c r="F33" s="22"/>
      <c r="G33" s="23"/>
      <c r="H33" s="23"/>
      <c r="I33" s="23"/>
      <c r="J33" s="22"/>
    </row>
    <row r="34" spans="3:10" hidden="1" x14ac:dyDescent="0.2">
      <c r="C34" s="43"/>
      <c r="D34" s="25" t="s">
        <v>433</v>
      </c>
      <c r="E34" s="33"/>
      <c r="F34" s="22"/>
      <c r="G34" s="23"/>
      <c r="H34" s="23"/>
      <c r="I34" s="23"/>
      <c r="J34" s="22"/>
    </row>
    <row r="35" spans="3:10" x14ac:dyDescent="0.2">
      <c r="C35" s="43"/>
      <c r="D35" s="25" t="s">
        <v>432</v>
      </c>
      <c r="E35" s="33"/>
      <c r="F35" s="22"/>
      <c r="G35" s="23"/>
      <c r="H35" s="23"/>
      <c r="I35" s="23"/>
      <c r="J35" s="22"/>
    </row>
    <row r="36" spans="3:10" hidden="1" x14ac:dyDescent="0.2">
      <c r="C36" s="43"/>
      <c r="D36" s="25" t="s">
        <v>431</v>
      </c>
      <c r="E36" s="78" t="s">
        <v>41</v>
      </c>
      <c r="F36" s="29">
        <f>SUM(F37:F46)</f>
        <v>0</v>
      </c>
      <c r="G36" s="30">
        <f>SUM(G37:G46)</f>
        <v>0</v>
      </c>
      <c r="H36" s="30">
        <f>SUM(H37:H46)</f>
        <v>0</v>
      </c>
      <c r="I36" s="30">
        <f>SUM(I37:I46)</f>
        <v>0</v>
      </c>
      <c r="J36" s="29">
        <f>SUM(J37:J46)</f>
        <v>0</v>
      </c>
    </row>
    <row r="37" spans="3:10" hidden="1" x14ac:dyDescent="0.2">
      <c r="C37" s="43"/>
      <c r="D37" s="25" t="s">
        <v>430</v>
      </c>
      <c r="E37" s="33" t="s">
        <v>25</v>
      </c>
      <c r="F37" s="22"/>
      <c r="G37" s="23"/>
      <c r="H37" s="23"/>
      <c r="I37" s="23"/>
      <c r="J37" s="22"/>
    </row>
    <row r="38" spans="3:10" hidden="1" x14ac:dyDescent="0.2">
      <c r="C38" s="43"/>
      <c r="D38" s="25" t="s">
        <v>429</v>
      </c>
      <c r="E38" s="33" t="s">
        <v>23</v>
      </c>
      <c r="F38" s="22"/>
      <c r="G38" s="23"/>
      <c r="H38" s="23"/>
      <c r="I38" s="23"/>
      <c r="J38" s="22"/>
    </row>
    <row r="39" spans="3:10" hidden="1" x14ac:dyDescent="0.2">
      <c r="C39" s="43"/>
      <c r="D39" s="25" t="s">
        <v>428</v>
      </c>
      <c r="E39" s="33" t="s">
        <v>21</v>
      </c>
      <c r="F39" s="22"/>
      <c r="G39" s="23"/>
      <c r="H39" s="23"/>
      <c r="I39" s="23"/>
      <c r="J39" s="22"/>
    </row>
    <row r="40" spans="3:10" hidden="1" x14ac:dyDescent="0.2">
      <c r="C40" s="43"/>
      <c r="D40" s="25" t="s">
        <v>427</v>
      </c>
      <c r="E40" s="33"/>
      <c r="F40" s="22"/>
      <c r="G40" s="23"/>
      <c r="H40" s="23"/>
      <c r="I40" s="23"/>
      <c r="J40" s="22"/>
    </row>
    <row r="41" spans="3:10" hidden="1" x14ac:dyDescent="0.2">
      <c r="C41" s="43"/>
      <c r="D41" s="25" t="s">
        <v>426</v>
      </c>
      <c r="E41" s="33"/>
      <c r="F41" s="22"/>
      <c r="G41" s="23"/>
      <c r="H41" s="23"/>
      <c r="I41" s="23"/>
      <c r="J41" s="22"/>
    </row>
    <row r="42" spans="3:10" hidden="1" x14ac:dyDescent="0.2">
      <c r="C42" s="43"/>
      <c r="D42" s="25" t="s">
        <v>425</v>
      </c>
      <c r="E42" s="33"/>
      <c r="F42" s="22"/>
      <c r="G42" s="23"/>
      <c r="H42" s="23"/>
      <c r="I42" s="23"/>
      <c r="J42" s="22"/>
    </row>
    <row r="43" spans="3:10" hidden="1" x14ac:dyDescent="0.2">
      <c r="C43" s="43"/>
      <c r="D43" s="25" t="s">
        <v>424</v>
      </c>
      <c r="E43" s="33"/>
      <c r="F43" s="22"/>
      <c r="G43" s="23"/>
      <c r="H43" s="23"/>
      <c r="I43" s="23"/>
      <c r="J43" s="22"/>
    </row>
    <row r="44" spans="3:10" hidden="1" x14ac:dyDescent="0.2">
      <c r="C44" s="43"/>
      <c r="D44" s="25" t="s">
        <v>423</v>
      </c>
      <c r="E44" s="33"/>
      <c r="F44" s="22"/>
      <c r="G44" s="23"/>
      <c r="H44" s="23"/>
      <c r="I44" s="23"/>
      <c r="J44" s="22"/>
    </row>
    <row r="45" spans="3:10" hidden="1" x14ac:dyDescent="0.2">
      <c r="C45" s="43"/>
      <c r="D45" s="25" t="s">
        <v>422</v>
      </c>
      <c r="E45" s="33"/>
      <c r="F45" s="22"/>
      <c r="G45" s="23"/>
      <c r="H45" s="23"/>
      <c r="I45" s="23"/>
      <c r="J45" s="22"/>
    </row>
    <row r="46" spans="3:10" hidden="1" x14ac:dyDescent="0.2">
      <c r="C46" s="43"/>
      <c r="D46" s="25" t="s">
        <v>421</v>
      </c>
      <c r="E46" s="33"/>
      <c r="F46" s="22"/>
      <c r="G46" s="23"/>
      <c r="H46" s="23"/>
      <c r="I46" s="23"/>
      <c r="J46" s="22"/>
    </row>
    <row r="47" spans="3:10" hidden="1" x14ac:dyDescent="0.2">
      <c r="C47" s="26"/>
      <c r="D47" s="25" t="s">
        <v>420</v>
      </c>
      <c r="E47" s="81" t="s">
        <v>295</v>
      </c>
      <c r="F47" s="29">
        <f>F48+F49+F50</f>
        <v>0</v>
      </c>
      <c r="G47" s="30">
        <f>G48+G49+G50</f>
        <v>0</v>
      </c>
      <c r="H47" s="30">
        <f>H48+H49+H50</f>
        <v>0</v>
      </c>
      <c r="I47" s="30">
        <f>I48+I49+I50</f>
        <v>0</v>
      </c>
      <c r="J47" s="29">
        <f>J48+J49+J50</f>
        <v>0</v>
      </c>
    </row>
    <row r="48" spans="3:10" hidden="1" x14ac:dyDescent="0.2">
      <c r="C48" s="26"/>
      <c r="D48" s="25" t="s">
        <v>419</v>
      </c>
      <c r="E48" s="33" t="s">
        <v>25</v>
      </c>
      <c r="F48" s="22"/>
      <c r="G48" s="23"/>
      <c r="H48" s="23"/>
      <c r="I48" s="23"/>
      <c r="J48" s="22"/>
    </row>
    <row r="49" spans="3:10" hidden="1" x14ac:dyDescent="0.2">
      <c r="C49" s="26"/>
      <c r="D49" s="25" t="s">
        <v>418</v>
      </c>
      <c r="E49" s="33" t="s">
        <v>23</v>
      </c>
      <c r="F49" s="22"/>
      <c r="G49" s="23"/>
      <c r="H49" s="23"/>
      <c r="I49" s="23"/>
      <c r="J49" s="22"/>
    </row>
    <row r="50" spans="3:10" hidden="1" x14ac:dyDescent="0.2">
      <c r="C50" s="26"/>
      <c r="D50" s="25" t="s">
        <v>417</v>
      </c>
      <c r="E50" s="33" t="s">
        <v>21</v>
      </c>
      <c r="F50" s="22"/>
      <c r="G50" s="23"/>
      <c r="H50" s="23"/>
      <c r="I50" s="23"/>
      <c r="J50" s="22"/>
    </row>
    <row r="51" spans="3:10" s="15" customFormat="1" x14ac:dyDescent="0.2">
      <c r="C51" s="45">
        <v>1180</v>
      </c>
      <c r="D51" s="19" t="s">
        <v>416</v>
      </c>
      <c r="E51" s="44" t="s">
        <v>415</v>
      </c>
      <c r="F51" s="16">
        <v>1041</v>
      </c>
      <c r="G51" s="17">
        <v>1041</v>
      </c>
      <c r="H51" s="17"/>
      <c r="I51" s="17"/>
      <c r="J51" s="16"/>
    </row>
    <row r="52" spans="3:10" s="15" customFormat="1" x14ac:dyDescent="0.2">
      <c r="C52" s="45">
        <v>1190</v>
      </c>
      <c r="D52" s="19" t="s">
        <v>414</v>
      </c>
      <c r="E52" s="44" t="s">
        <v>413</v>
      </c>
      <c r="F52" s="29">
        <f>F53+F54+F55</f>
        <v>0</v>
      </c>
      <c r="G52" s="30">
        <f>G53+G54+G55</f>
        <v>0</v>
      </c>
      <c r="H52" s="30">
        <f>H53+H54+H55</f>
        <v>0</v>
      </c>
      <c r="I52" s="30">
        <f>I53+I54+I55</f>
        <v>0</v>
      </c>
      <c r="J52" s="29">
        <f>J53+J54+J55</f>
        <v>0</v>
      </c>
    </row>
    <row r="53" spans="3:10" s="15" customFormat="1" hidden="1" x14ac:dyDescent="0.2">
      <c r="C53" s="99"/>
      <c r="D53" s="58" t="s">
        <v>511</v>
      </c>
      <c r="E53" s="101" t="s">
        <v>450</v>
      </c>
      <c r="F53" s="56"/>
      <c r="G53" s="57"/>
      <c r="H53" s="57"/>
      <c r="I53" s="57"/>
      <c r="J53" s="56"/>
    </row>
    <row r="54" spans="3:10" s="15" customFormat="1" hidden="1" x14ac:dyDescent="0.2">
      <c r="C54" s="99"/>
      <c r="D54" s="58" t="s">
        <v>512</v>
      </c>
      <c r="E54" s="24" t="s">
        <v>397</v>
      </c>
      <c r="F54" s="56"/>
      <c r="G54" s="57"/>
      <c r="H54" s="57"/>
      <c r="I54" s="57"/>
      <c r="J54" s="56"/>
    </row>
    <row r="55" spans="3:10" s="15" customFormat="1" hidden="1" x14ac:dyDescent="0.2">
      <c r="C55" s="99"/>
      <c r="D55" s="58" t="s">
        <v>513</v>
      </c>
      <c r="E55" s="24" t="s">
        <v>504</v>
      </c>
      <c r="F55" s="56"/>
      <c r="G55" s="57"/>
      <c r="H55" s="57"/>
      <c r="I55" s="57"/>
      <c r="J55" s="56"/>
    </row>
    <row r="56" spans="3:10" s="9" customFormat="1" ht="18.75" customHeight="1" thickBot="1" x14ac:dyDescent="0.3">
      <c r="C56" s="55">
        <v>1100</v>
      </c>
      <c r="D56" s="54" t="s">
        <v>412</v>
      </c>
      <c r="E56" s="136" t="s">
        <v>411</v>
      </c>
      <c r="F56" s="51">
        <f>F9+F10+F11+F12+F13+F23+F24+F51+F52</f>
        <v>60510</v>
      </c>
      <c r="G56" s="52">
        <f>G9+G10+G11+G12+G13+G23+G24+G51+G52</f>
        <v>59977</v>
      </c>
      <c r="H56" s="52">
        <f>H9+H10+H11+H12+H13+H23+H24+H51+H52</f>
        <v>0</v>
      </c>
      <c r="I56" s="52">
        <f>I9+I10+I11+I12+I13+I23+I24+I51+I52</f>
        <v>0</v>
      </c>
      <c r="J56" s="51">
        <f>J9+J10+J11+J12+J13+J23+J24+J51+J52</f>
        <v>0</v>
      </c>
    </row>
    <row r="57" spans="3:10" s="9" customFormat="1" ht="18.75" customHeight="1" x14ac:dyDescent="0.25">
      <c r="C57" s="50"/>
      <c r="D57" s="133" t="s">
        <v>410</v>
      </c>
      <c r="E57" s="138" t="s">
        <v>409</v>
      </c>
      <c r="F57" s="46"/>
      <c r="G57" s="47"/>
      <c r="H57" s="47"/>
      <c r="I57" s="47"/>
      <c r="J57" s="46"/>
    </row>
    <row r="58" spans="3:10" s="15" customFormat="1" x14ac:dyDescent="0.2">
      <c r="C58" s="45">
        <v>1210</v>
      </c>
      <c r="D58" s="134" t="s">
        <v>408</v>
      </c>
      <c r="E58" s="139" t="s">
        <v>407</v>
      </c>
      <c r="F58" s="39">
        <f>SUM(F59:F71)</f>
        <v>5376</v>
      </c>
      <c r="G58" s="39">
        <f>SUM(G59:G71)</f>
        <v>13533</v>
      </c>
      <c r="H58" s="39">
        <f>SUM(H59:H71)</f>
        <v>0</v>
      </c>
      <c r="I58" s="39">
        <f>SUM(I59:I71)</f>
        <v>0</v>
      </c>
      <c r="J58" s="39">
        <f>SUM(J59:J71)</f>
        <v>0</v>
      </c>
    </row>
    <row r="59" spans="3:10" x14ac:dyDescent="0.2">
      <c r="C59" s="80"/>
      <c r="D59" s="126" t="s">
        <v>406</v>
      </c>
      <c r="E59" s="140" t="s">
        <v>405</v>
      </c>
      <c r="F59" s="22"/>
      <c r="G59" s="23"/>
      <c r="H59" s="23"/>
      <c r="I59" s="23"/>
      <c r="J59" s="22"/>
    </row>
    <row r="60" spans="3:10" x14ac:dyDescent="0.2">
      <c r="C60" s="80"/>
      <c r="D60" s="126" t="s">
        <v>490</v>
      </c>
      <c r="E60" s="141" t="s">
        <v>496</v>
      </c>
      <c r="F60" s="22">
        <v>4</v>
      </c>
      <c r="G60" s="23">
        <v>6</v>
      </c>
      <c r="H60" s="23"/>
      <c r="I60" s="23"/>
      <c r="J60" s="22"/>
    </row>
    <row r="61" spans="3:10" x14ac:dyDescent="0.2">
      <c r="C61" s="80"/>
      <c r="D61" s="126" t="s">
        <v>491</v>
      </c>
      <c r="E61" s="141" t="s">
        <v>497</v>
      </c>
      <c r="F61" s="22">
        <v>1049</v>
      </c>
      <c r="G61" s="23">
        <v>1250</v>
      </c>
      <c r="H61" s="23"/>
      <c r="I61" s="23"/>
      <c r="J61" s="22"/>
    </row>
    <row r="62" spans="3:10" x14ac:dyDescent="0.2">
      <c r="C62" s="80"/>
      <c r="D62" s="126" t="s">
        <v>492</v>
      </c>
      <c r="E62" s="141" t="s">
        <v>503</v>
      </c>
      <c r="F62" s="22"/>
      <c r="G62" s="23"/>
      <c r="H62" s="23"/>
      <c r="I62" s="23"/>
      <c r="J62" s="22"/>
    </row>
    <row r="63" spans="3:10" x14ac:dyDescent="0.2">
      <c r="C63" s="80"/>
      <c r="D63" s="126" t="s">
        <v>493</v>
      </c>
      <c r="E63" s="141" t="s">
        <v>498</v>
      </c>
      <c r="F63" s="22"/>
      <c r="G63" s="23"/>
      <c r="H63" s="23"/>
      <c r="I63" s="23"/>
      <c r="J63" s="22"/>
    </row>
    <row r="64" spans="3:10" ht="25.5" x14ac:dyDescent="0.2">
      <c r="C64" s="80"/>
      <c r="D64" s="126" t="s">
        <v>494</v>
      </c>
      <c r="E64" s="141" t="s">
        <v>499</v>
      </c>
      <c r="F64" s="22">
        <v>88</v>
      </c>
      <c r="G64" s="23">
        <v>33</v>
      </c>
      <c r="H64" s="23"/>
      <c r="I64" s="23"/>
      <c r="J64" s="22"/>
    </row>
    <row r="65" spans="3:15" x14ac:dyDescent="0.2">
      <c r="C65" s="80"/>
      <c r="D65" s="126" t="s">
        <v>495</v>
      </c>
      <c r="E65" s="141" t="s">
        <v>500</v>
      </c>
      <c r="F65" s="22"/>
      <c r="G65" s="23"/>
      <c r="H65" s="23"/>
      <c r="I65" s="23"/>
      <c r="J65" s="22"/>
    </row>
    <row r="66" spans="3:15" x14ac:dyDescent="0.2">
      <c r="C66" s="80"/>
      <c r="D66" s="126" t="s">
        <v>502</v>
      </c>
      <c r="E66" s="141" t="s">
        <v>501</v>
      </c>
      <c r="F66" s="22"/>
      <c r="G66" s="23">
        <v>86</v>
      </c>
      <c r="H66" s="23"/>
      <c r="I66" s="23"/>
      <c r="J66" s="22"/>
      <c r="K66" s="131"/>
      <c r="L66" s="131"/>
      <c r="N66" s="131"/>
    </row>
    <row r="67" spans="3:15" x14ac:dyDescent="0.2">
      <c r="C67" s="80"/>
      <c r="D67" s="126" t="s">
        <v>404</v>
      </c>
      <c r="E67" s="140" t="s">
        <v>403</v>
      </c>
      <c r="F67" s="22">
        <v>4235</v>
      </c>
      <c r="G67" s="23">
        <v>12158</v>
      </c>
      <c r="H67" s="23"/>
      <c r="I67" s="23"/>
      <c r="J67" s="22"/>
    </row>
    <row r="68" spans="3:15" x14ac:dyDescent="0.2">
      <c r="C68" s="80"/>
      <c r="D68" s="126" t="s">
        <v>402</v>
      </c>
      <c r="E68" s="140" t="s">
        <v>401</v>
      </c>
      <c r="F68" s="22"/>
      <c r="G68" s="23"/>
      <c r="H68" s="23"/>
      <c r="I68" s="23"/>
      <c r="J68" s="22"/>
    </row>
    <row r="69" spans="3:15" x14ac:dyDescent="0.2">
      <c r="C69" s="80"/>
      <c r="D69" s="126" t="s">
        <v>400</v>
      </c>
      <c r="E69" s="140" t="s">
        <v>399</v>
      </c>
      <c r="F69" s="22"/>
      <c r="G69" s="23"/>
      <c r="H69" s="23"/>
      <c r="I69" s="23"/>
      <c r="J69" s="22"/>
    </row>
    <row r="70" spans="3:15" x14ac:dyDescent="0.2">
      <c r="C70" s="80"/>
      <c r="D70" s="126" t="s">
        <v>398</v>
      </c>
      <c r="E70" s="140" t="s">
        <v>397</v>
      </c>
      <c r="F70" s="22">
        <v>0</v>
      </c>
      <c r="G70" s="23"/>
      <c r="H70" s="23"/>
      <c r="I70" s="23"/>
      <c r="J70" s="22">
        <v>0</v>
      </c>
    </row>
    <row r="71" spans="3:15" x14ac:dyDescent="0.2">
      <c r="C71" s="80"/>
      <c r="D71" s="126" t="s">
        <v>396</v>
      </c>
      <c r="E71" s="140" t="s">
        <v>395</v>
      </c>
      <c r="F71" s="22"/>
      <c r="G71" s="23"/>
      <c r="H71" s="23"/>
      <c r="I71" s="23"/>
      <c r="J71" s="22"/>
    </row>
    <row r="72" spans="3:15" s="15" customFormat="1" collapsed="1" x14ac:dyDescent="0.2">
      <c r="C72" s="45">
        <v>1220</v>
      </c>
      <c r="D72" s="134" t="s">
        <v>394</v>
      </c>
      <c r="E72" s="139" t="s">
        <v>393</v>
      </c>
      <c r="F72" s="16">
        <v>7085</v>
      </c>
      <c r="G72" s="17">
        <v>7085</v>
      </c>
      <c r="H72" s="17"/>
      <c r="I72" s="17"/>
      <c r="J72" s="16"/>
    </row>
    <row r="73" spans="3:15" s="15" customFormat="1" x14ac:dyDescent="0.2">
      <c r="C73" s="45">
        <v>1230</v>
      </c>
      <c r="D73" s="134" t="s">
        <v>392</v>
      </c>
      <c r="E73" s="142" t="s">
        <v>391</v>
      </c>
      <c r="F73" s="39">
        <f>F74+F145+F176+F184+F185+F186+F216+F217+F221+F183+F222</f>
        <v>31761</v>
      </c>
      <c r="G73" s="39">
        <f>G74+G145+G176+G184+G185+G186+G216+G217+G221+G183+G222</f>
        <v>112461</v>
      </c>
      <c r="H73" s="39">
        <f>H74+H145+H176+H184+H185+H186+H216+H217+H221+H183+H222</f>
        <v>0</v>
      </c>
      <c r="I73" s="39">
        <f>I74+I145+I176+I184+I185+I186+I216+I217+I221+I183+I222</f>
        <v>0</v>
      </c>
      <c r="J73" s="39">
        <f>J74+J145+J176+J184+J185+J186+J216+J217+J221+J183+J222</f>
        <v>0</v>
      </c>
    </row>
    <row r="74" spans="3:15" x14ac:dyDescent="0.2">
      <c r="C74" s="43"/>
      <c r="D74" s="126" t="s">
        <v>390</v>
      </c>
      <c r="E74" s="143" t="s">
        <v>389</v>
      </c>
      <c r="F74" s="39">
        <f>SUM(F75:F144)</f>
        <v>26094</v>
      </c>
      <c r="G74" s="39">
        <f>SUM(G75:G144)</f>
        <v>16091</v>
      </c>
      <c r="H74" s="39">
        <f>SUM(H75:H144)</f>
        <v>0</v>
      </c>
      <c r="I74" s="39">
        <f>SUM(I75:I144)</f>
        <v>0</v>
      </c>
      <c r="J74" s="39">
        <f>SUM(J75:J144)</f>
        <v>0</v>
      </c>
    </row>
    <row r="75" spans="3:15" outlineLevel="1" x14ac:dyDescent="0.2">
      <c r="C75" s="28"/>
      <c r="D75" s="126" t="s">
        <v>388</v>
      </c>
      <c r="E75" s="144" t="s">
        <v>547</v>
      </c>
      <c r="F75" s="22"/>
      <c r="G75" s="23">
        <v>2</v>
      </c>
      <c r="H75" s="23"/>
      <c r="I75" s="23"/>
      <c r="J75" s="22"/>
    </row>
    <row r="76" spans="3:15" outlineLevel="1" x14ac:dyDescent="0.2">
      <c r="C76" s="28"/>
      <c r="D76" s="126" t="s">
        <v>387</v>
      </c>
      <c r="E76" s="144" t="s">
        <v>856</v>
      </c>
      <c r="F76" s="22"/>
      <c r="G76" s="23">
        <v>3</v>
      </c>
      <c r="H76" s="23"/>
      <c r="I76" s="23"/>
      <c r="J76" s="22"/>
    </row>
    <row r="77" spans="3:15" outlineLevel="1" x14ac:dyDescent="0.2">
      <c r="C77" s="28"/>
      <c r="D77" s="126" t="s">
        <v>386</v>
      </c>
      <c r="E77" s="144" t="s">
        <v>862</v>
      </c>
      <c r="F77" s="22"/>
      <c r="G77" s="23">
        <v>15</v>
      </c>
      <c r="H77" s="23"/>
      <c r="I77" s="23"/>
      <c r="J77" s="22"/>
      <c r="O77" s="127"/>
    </row>
    <row r="78" spans="3:15" hidden="1" outlineLevel="1" x14ac:dyDescent="0.2">
      <c r="C78" s="28"/>
      <c r="D78" s="126" t="s">
        <v>385</v>
      </c>
      <c r="E78" s="144"/>
      <c r="F78" s="22"/>
      <c r="G78" s="23"/>
      <c r="H78" s="23"/>
      <c r="I78" s="23"/>
      <c r="J78" s="22"/>
    </row>
    <row r="79" spans="3:15" hidden="1" outlineLevel="1" x14ac:dyDescent="0.2">
      <c r="C79" s="28"/>
      <c r="D79" s="126" t="s">
        <v>384</v>
      </c>
      <c r="E79" s="144"/>
      <c r="F79" s="22"/>
      <c r="G79" s="23"/>
      <c r="H79" s="23"/>
      <c r="I79" s="23"/>
      <c r="J79" s="22"/>
    </row>
    <row r="80" spans="3:15" hidden="1" outlineLevel="1" x14ac:dyDescent="0.2">
      <c r="C80" s="28"/>
      <c r="D80" s="126" t="s">
        <v>383</v>
      </c>
      <c r="E80" s="144"/>
      <c r="F80" s="22"/>
      <c r="G80" s="23"/>
      <c r="H80" s="23"/>
      <c r="I80" s="23"/>
      <c r="J80" s="22"/>
    </row>
    <row r="81" spans="3:10" hidden="1" outlineLevel="1" x14ac:dyDescent="0.2">
      <c r="C81" s="28"/>
      <c r="D81" s="126" t="s">
        <v>382</v>
      </c>
      <c r="E81" s="145"/>
      <c r="F81" s="22"/>
      <c r="G81" s="23"/>
      <c r="H81" s="23"/>
      <c r="I81" s="23"/>
      <c r="J81" s="22"/>
    </row>
    <row r="82" spans="3:10" hidden="1" outlineLevel="1" x14ac:dyDescent="0.2">
      <c r="C82" s="28"/>
      <c r="D82" s="126" t="s">
        <v>381</v>
      </c>
      <c r="E82" s="145"/>
      <c r="F82" s="22"/>
      <c r="G82" s="23"/>
      <c r="H82" s="23"/>
      <c r="I82" s="23"/>
      <c r="J82" s="22"/>
    </row>
    <row r="83" spans="3:10" hidden="1" outlineLevel="1" x14ac:dyDescent="0.2">
      <c r="C83" s="28"/>
      <c r="D83" s="126" t="s">
        <v>380</v>
      </c>
      <c r="E83" s="145"/>
      <c r="F83" s="22"/>
      <c r="G83" s="23"/>
      <c r="H83" s="23"/>
      <c r="I83" s="23"/>
      <c r="J83" s="22"/>
    </row>
    <row r="84" spans="3:10" hidden="1" outlineLevel="1" x14ac:dyDescent="0.2">
      <c r="C84" s="28"/>
      <c r="D84" s="126" t="s">
        <v>379</v>
      </c>
      <c r="E84" s="145"/>
      <c r="F84" s="22"/>
      <c r="G84" s="23"/>
      <c r="H84" s="23"/>
      <c r="I84" s="23"/>
      <c r="J84" s="22"/>
    </row>
    <row r="85" spans="3:10" hidden="1" outlineLevel="1" x14ac:dyDescent="0.2">
      <c r="C85" s="28"/>
      <c r="D85" s="126" t="s">
        <v>378</v>
      </c>
      <c r="E85" s="145"/>
      <c r="F85" s="22"/>
      <c r="G85" s="23"/>
      <c r="H85" s="23"/>
      <c r="I85" s="23"/>
      <c r="J85" s="22"/>
    </row>
    <row r="86" spans="3:10" hidden="1" outlineLevel="1" x14ac:dyDescent="0.2">
      <c r="C86" s="28"/>
      <c r="D86" s="126" t="s">
        <v>377</v>
      </c>
      <c r="E86" s="145"/>
      <c r="F86" s="22"/>
      <c r="G86" s="23"/>
      <c r="H86" s="23"/>
      <c r="I86" s="23"/>
      <c r="J86" s="22"/>
    </row>
    <row r="87" spans="3:10" hidden="1" outlineLevel="1" x14ac:dyDescent="0.2">
      <c r="C87" s="28"/>
      <c r="D87" s="126" t="s">
        <v>376</v>
      </c>
      <c r="E87" s="145"/>
      <c r="F87" s="22"/>
      <c r="G87" s="23"/>
      <c r="H87" s="23"/>
      <c r="I87" s="23"/>
      <c r="J87" s="22"/>
    </row>
    <row r="88" spans="3:10" hidden="1" outlineLevel="1" x14ac:dyDescent="0.2">
      <c r="C88" s="28"/>
      <c r="D88" s="126" t="s">
        <v>375</v>
      </c>
      <c r="E88" s="145"/>
      <c r="F88" s="22"/>
      <c r="G88" s="23"/>
      <c r="H88" s="23"/>
      <c r="I88" s="23"/>
      <c r="J88" s="22"/>
    </row>
    <row r="89" spans="3:10" hidden="1" outlineLevel="1" x14ac:dyDescent="0.2">
      <c r="C89" s="28"/>
      <c r="D89" s="126" t="s">
        <v>374</v>
      </c>
      <c r="E89" s="145"/>
      <c r="F89" s="22"/>
      <c r="G89" s="23"/>
      <c r="H89" s="23"/>
      <c r="I89" s="23"/>
      <c r="J89" s="22"/>
    </row>
    <row r="90" spans="3:10" hidden="1" outlineLevel="1" x14ac:dyDescent="0.2">
      <c r="C90" s="28"/>
      <c r="D90" s="126" t="s">
        <v>373</v>
      </c>
      <c r="E90" s="145"/>
      <c r="F90" s="22"/>
      <c r="G90" s="23"/>
      <c r="H90" s="23"/>
      <c r="I90" s="23"/>
      <c r="J90" s="22"/>
    </row>
    <row r="91" spans="3:10" hidden="1" outlineLevel="1" x14ac:dyDescent="0.2">
      <c r="C91" s="28"/>
      <c r="D91" s="126" t="s">
        <v>372</v>
      </c>
      <c r="E91" s="145"/>
      <c r="F91" s="22"/>
      <c r="G91" s="23"/>
      <c r="H91" s="23"/>
      <c r="I91" s="23"/>
      <c r="J91" s="22"/>
    </row>
    <row r="92" spans="3:10" hidden="1" outlineLevel="1" x14ac:dyDescent="0.2">
      <c r="C92" s="28"/>
      <c r="D92" s="126" t="s">
        <v>371</v>
      </c>
      <c r="E92" s="145"/>
      <c r="F92" s="22"/>
      <c r="G92" s="23"/>
      <c r="H92" s="23"/>
      <c r="I92" s="23"/>
      <c r="J92" s="22"/>
    </row>
    <row r="93" spans="3:10" hidden="1" outlineLevel="1" x14ac:dyDescent="0.2">
      <c r="C93" s="28"/>
      <c r="D93" s="126" t="s">
        <v>370</v>
      </c>
      <c r="E93" s="145"/>
      <c r="F93" s="22"/>
      <c r="G93" s="23"/>
      <c r="H93" s="23"/>
      <c r="I93" s="23"/>
      <c r="J93" s="22"/>
    </row>
    <row r="94" spans="3:10" hidden="1" outlineLevel="1" x14ac:dyDescent="0.2">
      <c r="C94" s="28"/>
      <c r="D94" s="126" t="s">
        <v>369</v>
      </c>
      <c r="E94" s="145"/>
      <c r="F94" s="22"/>
      <c r="G94" s="23"/>
      <c r="H94" s="23"/>
      <c r="I94" s="23"/>
      <c r="J94" s="22"/>
    </row>
    <row r="95" spans="3:10" hidden="1" outlineLevel="1" x14ac:dyDescent="0.2">
      <c r="C95" s="28"/>
      <c r="D95" s="126" t="s">
        <v>368</v>
      </c>
      <c r="E95" s="145"/>
      <c r="F95" s="22"/>
      <c r="G95" s="23"/>
      <c r="H95" s="23"/>
      <c r="I95" s="23"/>
      <c r="J95" s="22"/>
    </row>
    <row r="96" spans="3:10" hidden="1" outlineLevel="1" x14ac:dyDescent="0.2">
      <c r="C96" s="28"/>
      <c r="D96" s="126" t="s">
        <v>367</v>
      </c>
      <c r="E96" s="145"/>
      <c r="F96" s="22"/>
      <c r="G96" s="23"/>
      <c r="H96" s="23"/>
      <c r="I96" s="23"/>
      <c r="J96" s="22"/>
    </row>
    <row r="97" spans="3:14" hidden="1" outlineLevel="1" x14ac:dyDescent="0.2">
      <c r="C97" s="28"/>
      <c r="D97" s="126" t="s">
        <v>366</v>
      </c>
      <c r="E97" s="145"/>
      <c r="F97" s="22"/>
      <c r="G97" s="23"/>
      <c r="H97" s="23"/>
      <c r="I97" s="23"/>
      <c r="J97" s="22"/>
    </row>
    <row r="98" spans="3:14" hidden="1" outlineLevel="1" x14ac:dyDescent="0.2">
      <c r="C98" s="28"/>
      <c r="D98" s="126" t="s">
        <v>365</v>
      </c>
      <c r="E98" s="145"/>
      <c r="F98" s="22"/>
      <c r="G98" s="23"/>
      <c r="H98" s="23"/>
      <c r="I98" s="23"/>
      <c r="J98" s="22"/>
    </row>
    <row r="99" spans="3:14" hidden="1" outlineLevel="1" x14ac:dyDescent="0.2">
      <c r="C99" s="28"/>
      <c r="D99" s="126" t="s">
        <v>364</v>
      </c>
      <c r="E99" s="145"/>
      <c r="F99" s="22"/>
      <c r="G99" s="23"/>
      <c r="H99" s="23"/>
      <c r="I99" s="23"/>
      <c r="J99" s="22"/>
    </row>
    <row r="100" spans="3:14" hidden="1" outlineLevel="1" x14ac:dyDescent="0.2">
      <c r="C100" s="28"/>
      <c r="D100" s="126" t="s">
        <v>363</v>
      </c>
      <c r="E100" s="145"/>
      <c r="F100" s="22"/>
      <c r="G100" s="23"/>
      <c r="H100" s="23"/>
      <c r="I100" s="23"/>
      <c r="J100" s="22"/>
    </row>
    <row r="101" spans="3:14" outlineLevel="1" x14ac:dyDescent="0.2">
      <c r="C101" s="28"/>
      <c r="D101" s="126" t="s">
        <v>558</v>
      </c>
      <c r="E101" s="144" t="s">
        <v>863</v>
      </c>
      <c r="F101" s="22"/>
      <c r="G101" s="23">
        <v>1</v>
      </c>
      <c r="H101" s="23"/>
      <c r="I101" s="23"/>
      <c r="J101" s="22"/>
    </row>
    <row r="102" spans="3:14" outlineLevel="1" x14ac:dyDescent="0.2">
      <c r="C102" s="28"/>
      <c r="D102" s="126" t="s">
        <v>559</v>
      </c>
      <c r="E102" s="144"/>
      <c r="F102" s="22"/>
      <c r="G102" s="23"/>
      <c r="H102" s="23"/>
      <c r="I102" s="23"/>
      <c r="J102" s="22"/>
    </row>
    <row r="103" spans="3:14" outlineLevel="1" x14ac:dyDescent="0.2">
      <c r="C103" s="28"/>
      <c r="D103" s="126" t="s">
        <v>385</v>
      </c>
      <c r="E103" s="144"/>
      <c r="F103" s="22"/>
      <c r="G103" s="23"/>
      <c r="H103" s="23"/>
      <c r="I103" s="23"/>
      <c r="J103" s="22"/>
    </row>
    <row r="104" spans="3:14" outlineLevel="1" x14ac:dyDescent="0.2">
      <c r="C104" s="28"/>
      <c r="D104" s="126" t="s">
        <v>384</v>
      </c>
      <c r="E104" s="144" t="s">
        <v>857</v>
      </c>
      <c r="F104" s="22"/>
      <c r="G104" s="23">
        <v>144</v>
      </c>
      <c r="H104" s="23"/>
      <c r="I104" s="23"/>
      <c r="J104" s="22"/>
    </row>
    <row r="105" spans="3:14" outlineLevel="1" x14ac:dyDescent="0.2">
      <c r="C105" s="28"/>
      <c r="D105" s="126" t="s">
        <v>383</v>
      </c>
      <c r="E105" s="144"/>
      <c r="F105" s="22"/>
      <c r="G105" s="23"/>
      <c r="H105" s="23"/>
      <c r="I105" s="23"/>
      <c r="J105" s="22"/>
    </row>
    <row r="106" spans="3:14" outlineLevel="1" x14ac:dyDescent="0.2">
      <c r="C106" s="28"/>
      <c r="D106" s="126" t="s">
        <v>382</v>
      </c>
      <c r="E106" s="144"/>
      <c r="F106" s="22"/>
      <c r="G106" s="23"/>
      <c r="H106" s="23"/>
      <c r="I106" s="23"/>
      <c r="J106" s="22"/>
    </row>
    <row r="107" spans="3:14" outlineLevel="1" x14ac:dyDescent="0.2">
      <c r="C107" s="28"/>
      <c r="D107" s="126" t="s">
        <v>381</v>
      </c>
      <c r="E107" s="144"/>
      <c r="F107" s="22"/>
      <c r="G107" s="23"/>
      <c r="H107" s="23"/>
      <c r="I107" s="23"/>
      <c r="J107" s="22"/>
    </row>
    <row r="108" spans="3:14" outlineLevel="1" x14ac:dyDescent="0.2">
      <c r="C108" s="28"/>
      <c r="D108" s="126" t="s">
        <v>380</v>
      </c>
      <c r="E108" s="144" t="s">
        <v>859</v>
      </c>
      <c r="F108" s="22"/>
      <c r="G108" s="23">
        <v>51</v>
      </c>
      <c r="H108" s="23"/>
      <c r="I108" s="23"/>
      <c r="J108" s="22"/>
      <c r="K108" s="128"/>
      <c r="L108" s="132"/>
      <c r="N108" s="128"/>
    </row>
    <row r="109" spans="3:14" outlineLevel="1" x14ac:dyDescent="0.2">
      <c r="C109" s="28"/>
      <c r="D109" s="126" t="s">
        <v>606</v>
      </c>
      <c r="E109" s="144" t="s">
        <v>860</v>
      </c>
      <c r="F109" s="22"/>
      <c r="G109" s="23">
        <v>137</v>
      </c>
      <c r="H109" s="23"/>
      <c r="I109" s="23"/>
      <c r="J109" s="22"/>
    </row>
    <row r="110" spans="3:14" outlineLevel="1" x14ac:dyDescent="0.2">
      <c r="C110" s="28"/>
      <c r="D110" s="126" t="s">
        <v>607</v>
      </c>
      <c r="E110" s="144" t="s">
        <v>861</v>
      </c>
      <c r="F110" s="22"/>
      <c r="G110" s="23">
        <v>3</v>
      </c>
      <c r="H110" s="23"/>
      <c r="I110" s="23"/>
      <c r="J110" s="22"/>
    </row>
    <row r="111" spans="3:14" outlineLevel="1" x14ac:dyDescent="0.2">
      <c r="C111" s="28"/>
      <c r="D111" s="126" t="s">
        <v>608</v>
      </c>
      <c r="E111" s="144" t="s">
        <v>864</v>
      </c>
      <c r="F111" s="22"/>
      <c r="G111" s="23">
        <v>19</v>
      </c>
      <c r="H111" s="23"/>
      <c r="I111" s="23"/>
      <c r="J111" s="22"/>
    </row>
    <row r="112" spans="3:14" outlineLevel="1" x14ac:dyDescent="0.2">
      <c r="C112" s="28"/>
      <c r="D112" s="126" t="s">
        <v>575</v>
      </c>
      <c r="E112" s="144" t="s">
        <v>865</v>
      </c>
      <c r="F112" s="22"/>
      <c r="G112" s="23">
        <v>20</v>
      </c>
      <c r="H112" s="23"/>
      <c r="I112" s="23"/>
      <c r="J112" s="22"/>
    </row>
    <row r="113" spans="3:10" outlineLevel="1" x14ac:dyDescent="0.2">
      <c r="C113" s="28"/>
      <c r="D113" s="126" t="s">
        <v>576</v>
      </c>
      <c r="E113" s="146"/>
      <c r="F113" s="22"/>
      <c r="G113" s="23"/>
      <c r="H113" s="23"/>
      <c r="I113" s="23"/>
      <c r="J113" s="22"/>
    </row>
    <row r="114" spans="3:10" outlineLevel="1" x14ac:dyDescent="0.2">
      <c r="C114" s="28"/>
      <c r="D114" s="126" t="s">
        <v>577</v>
      </c>
      <c r="E114" s="144" t="s">
        <v>572</v>
      </c>
      <c r="F114" s="22">
        <v>54</v>
      </c>
      <c r="G114" s="23">
        <v>60</v>
      </c>
      <c r="H114" s="23"/>
      <c r="I114" s="23"/>
      <c r="J114" s="22"/>
    </row>
    <row r="115" spans="3:10" outlineLevel="1" x14ac:dyDescent="0.2">
      <c r="C115" s="28"/>
      <c r="D115" s="126" t="s">
        <v>578</v>
      </c>
      <c r="E115" s="144" t="s">
        <v>581</v>
      </c>
      <c r="F115" s="22">
        <v>22690</v>
      </c>
      <c r="G115" s="23">
        <v>12889</v>
      </c>
      <c r="H115" s="23"/>
      <c r="I115" s="23"/>
      <c r="J115" s="22"/>
    </row>
    <row r="116" spans="3:10" outlineLevel="1" x14ac:dyDescent="0.2">
      <c r="C116" s="28"/>
      <c r="D116" s="126" t="s">
        <v>372</v>
      </c>
      <c r="E116" s="147" t="s">
        <v>593</v>
      </c>
      <c r="F116" s="22">
        <v>15</v>
      </c>
      <c r="G116" s="23">
        <v>15</v>
      </c>
      <c r="H116" s="23"/>
      <c r="I116" s="23"/>
      <c r="J116" s="22"/>
    </row>
    <row r="117" spans="3:10" outlineLevel="1" x14ac:dyDescent="0.2">
      <c r="C117" s="28"/>
      <c r="D117" s="126" t="s">
        <v>579</v>
      </c>
      <c r="E117" s="144"/>
      <c r="F117" s="22"/>
      <c r="G117" s="23"/>
      <c r="H117" s="23"/>
      <c r="I117" s="23"/>
      <c r="J117" s="22"/>
    </row>
    <row r="118" spans="3:10" outlineLevel="1" x14ac:dyDescent="0.2">
      <c r="C118" s="28"/>
      <c r="D118" s="126" t="s">
        <v>580</v>
      </c>
      <c r="E118" s="167"/>
      <c r="F118" s="22"/>
      <c r="G118" s="23"/>
      <c r="H118" s="23"/>
      <c r="I118" s="23"/>
      <c r="J118" s="22"/>
    </row>
    <row r="119" spans="3:10" outlineLevel="1" x14ac:dyDescent="0.2">
      <c r="C119" s="28"/>
      <c r="D119" s="126" t="s">
        <v>609</v>
      </c>
      <c r="E119" s="144"/>
      <c r="F119" s="22"/>
      <c r="G119" s="23"/>
      <c r="H119" s="23"/>
      <c r="I119" s="23"/>
      <c r="J119" s="22"/>
    </row>
    <row r="120" spans="3:10" outlineLevel="1" x14ac:dyDescent="0.2">
      <c r="C120" s="28"/>
      <c r="D120" s="126" t="s">
        <v>610</v>
      </c>
      <c r="E120" s="148"/>
      <c r="F120" s="22"/>
      <c r="G120" s="23"/>
      <c r="H120" s="23"/>
      <c r="I120" s="23"/>
      <c r="J120" s="22"/>
    </row>
    <row r="121" spans="3:10" outlineLevel="1" x14ac:dyDescent="0.2">
      <c r="C121" s="28"/>
      <c r="D121" s="126" t="s">
        <v>619</v>
      </c>
      <c r="E121" s="148" t="s">
        <v>866</v>
      </c>
      <c r="F121" s="22"/>
      <c r="G121" s="23">
        <v>32</v>
      </c>
      <c r="H121" s="23"/>
      <c r="I121" s="23"/>
      <c r="J121" s="22"/>
    </row>
    <row r="122" spans="3:10" outlineLevel="1" x14ac:dyDescent="0.2">
      <c r="C122" s="28"/>
      <c r="D122" s="126" t="s">
        <v>620</v>
      </c>
      <c r="E122" s="148" t="s">
        <v>867</v>
      </c>
      <c r="F122" s="22"/>
      <c r="G122" s="23">
        <v>413</v>
      </c>
      <c r="H122" s="23"/>
      <c r="I122" s="23"/>
      <c r="J122" s="22"/>
    </row>
    <row r="123" spans="3:10" outlineLevel="1" x14ac:dyDescent="0.2">
      <c r="C123" s="28"/>
      <c r="D123" s="126" t="s">
        <v>621</v>
      </c>
      <c r="E123" s="148"/>
      <c r="F123" s="22"/>
      <c r="G123" s="23"/>
      <c r="H123" s="23"/>
      <c r="I123" s="23"/>
      <c r="J123" s="22"/>
    </row>
    <row r="124" spans="3:10" outlineLevel="1" x14ac:dyDescent="0.2">
      <c r="C124" s="28"/>
      <c r="D124" s="126" t="s">
        <v>729</v>
      </c>
      <c r="E124" s="148" t="s">
        <v>734</v>
      </c>
      <c r="F124" s="22">
        <v>21</v>
      </c>
      <c r="G124" s="23">
        <v>329</v>
      </c>
      <c r="H124" s="23"/>
      <c r="I124" s="23"/>
      <c r="J124" s="22"/>
    </row>
    <row r="125" spans="3:10" outlineLevel="1" x14ac:dyDescent="0.2">
      <c r="C125" s="28"/>
      <c r="D125" s="126" t="s">
        <v>730</v>
      </c>
      <c r="E125" s="148"/>
      <c r="F125" s="22"/>
      <c r="G125" s="23"/>
      <c r="H125" s="23"/>
      <c r="I125" s="23"/>
      <c r="J125" s="22"/>
    </row>
    <row r="126" spans="3:10" outlineLevel="1" x14ac:dyDescent="0.2">
      <c r="C126" s="28"/>
      <c r="D126" s="126" t="s">
        <v>731</v>
      </c>
      <c r="E126" s="148" t="s">
        <v>868</v>
      </c>
      <c r="F126" s="22"/>
      <c r="G126" s="23">
        <v>3</v>
      </c>
      <c r="H126" s="23"/>
      <c r="I126" s="23"/>
      <c r="J126" s="22"/>
    </row>
    <row r="127" spans="3:10" outlineLevel="1" x14ac:dyDescent="0.2">
      <c r="C127" s="28"/>
      <c r="D127" s="126" t="s">
        <v>732</v>
      </c>
      <c r="E127" s="148" t="s">
        <v>735</v>
      </c>
      <c r="F127" s="22">
        <v>32</v>
      </c>
      <c r="G127" s="23"/>
      <c r="H127" s="23"/>
      <c r="I127" s="23"/>
      <c r="J127" s="22"/>
    </row>
    <row r="128" spans="3:10" outlineLevel="1" x14ac:dyDescent="0.2">
      <c r="C128" s="28"/>
      <c r="D128" s="126" t="s">
        <v>733</v>
      </c>
      <c r="E128" s="148"/>
      <c r="F128" s="22"/>
      <c r="G128" s="23"/>
      <c r="H128" s="23"/>
      <c r="I128" s="23"/>
      <c r="J128" s="22"/>
    </row>
    <row r="129" spans="3:10" outlineLevel="1" x14ac:dyDescent="0.2">
      <c r="C129" s="28"/>
      <c r="D129" s="126" t="s">
        <v>741</v>
      </c>
      <c r="E129" s="148" t="s">
        <v>869</v>
      </c>
      <c r="F129" s="22"/>
      <c r="G129" s="23">
        <v>17</v>
      </c>
      <c r="H129" s="23"/>
      <c r="I129" s="23"/>
      <c r="J129" s="22"/>
    </row>
    <row r="130" spans="3:10" outlineLevel="1" x14ac:dyDescent="0.2">
      <c r="C130" s="28"/>
      <c r="D130" s="126" t="s">
        <v>742</v>
      </c>
      <c r="E130" s="148" t="s">
        <v>736</v>
      </c>
      <c r="F130" s="22">
        <v>26</v>
      </c>
      <c r="G130" s="23"/>
      <c r="H130" s="23"/>
      <c r="I130" s="23"/>
      <c r="J130" s="22"/>
    </row>
    <row r="131" spans="3:10" outlineLevel="1" x14ac:dyDescent="0.2">
      <c r="C131" s="28"/>
      <c r="D131" s="126" t="s">
        <v>743</v>
      </c>
      <c r="E131" s="148" t="s">
        <v>870</v>
      </c>
      <c r="F131" s="22"/>
      <c r="G131" s="23">
        <v>90</v>
      </c>
      <c r="H131" s="23"/>
      <c r="I131" s="23"/>
      <c r="J131" s="22"/>
    </row>
    <row r="132" spans="3:10" outlineLevel="1" x14ac:dyDescent="0.2">
      <c r="C132" s="28"/>
      <c r="D132" s="126" t="s">
        <v>744</v>
      </c>
      <c r="E132" s="148" t="s">
        <v>747</v>
      </c>
      <c r="F132" s="22">
        <v>2</v>
      </c>
      <c r="G132" s="23">
        <v>5</v>
      </c>
      <c r="H132" s="23"/>
      <c r="I132" s="23"/>
      <c r="J132" s="22"/>
    </row>
    <row r="133" spans="3:10" outlineLevel="1" x14ac:dyDescent="0.2">
      <c r="C133" s="28"/>
      <c r="D133" s="126" t="s">
        <v>814</v>
      </c>
      <c r="E133" s="148" t="s">
        <v>748</v>
      </c>
      <c r="F133" s="22">
        <v>547</v>
      </c>
      <c r="G133" s="23"/>
      <c r="H133" s="23"/>
      <c r="I133" s="23"/>
      <c r="J133" s="22"/>
    </row>
    <row r="134" spans="3:10" outlineLevel="1" x14ac:dyDescent="0.2">
      <c r="C134" s="28"/>
      <c r="D134" s="126" t="s">
        <v>815</v>
      </c>
      <c r="E134" s="148" t="s">
        <v>749</v>
      </c>
      <c r="F134" s="22">
        <v>120</v>
      </c>
      <c r="G134" s="23">
        <v>1257</v>
      </c>
      <c r="H134" s="23"/>
      <c r="I134" s="23"/>
      <c r="J134" s="22"/>
    </row>
    <row r="135" spans="3:10" outlineLevel="1" x14ac:dyDescent="0.2">
      <c r="C135" s="28"/>
      <c r="D135" s="126" t="s">
        <v>816</v>
      </c>
      <c r="E135" s="148" t="s">
        <v>750</v>
      </c>
      <c r="F135" s="22">
        <v>8</v>
      </c>
      <c r="G135" s="23">
        <v>8</v>
      </c>
      <c r="H135" s="23"/>
      <c r="I135" s="23"/>
      <c r="J135" s="22"/>
    </row>
    <row r="136" spans="3:10" outlineLevel="1" x14ac:dyDescent="0.2">
      <c r="C136" s="28"/>
      <c r="D136" s="126" t="s">
        <v>817</v>
      </c>
      <c r="E136" s="148" t="s">
        <v>751</v>
      </c>
      <c r="F136" s="22">
        <v>244</v>
      </c>
      <c r="G136" s="23"/>
      <c r="H136" s="23"/>
      <c r="I136" s="23"/>
      <c r="J136" s="22"/>
    </row>
    <row r="137" spans="3:10" outlineLevel="1" x14ac:dyDescent="0.2">
      <c r="C137" s="28"/>
      <c r="D137" s="126" t="s">
        <v>818</v>
      </c>
      <c r="E137" s="148" t="s">
        <v>752</v>
      </c>
      <c r="F137" s="22">
        <v>1082</v>
      </c>
      <c r="G137" s="23">
        <v>332</v>
      </c>
      <c r="H137" s="23"/>
      <c r="I137" s="23"/>
      <c r="J137" s="22"/>
    </row>
    <row r="138" spans="3:10" outlineLevel="1" x14ac:dyDescent="0.2">
      <c r="C138" s="28"/>
      <c r="D138" s="126" t="s">
        <v>819</v>
      </c>
      <c r="E138" s="148" t="s">
        <v>753</v>
      </c>
      <c r="F138" s="22">
        <v>1026</v>
      </c>
      <c r="G138" s="23"/>
      <c r="H138" s="23"/>
      <c r="I138" s="23"/>
      <c r="J138" s="22"/>
    </row>
    <row r="139" spans="3:10" outlineLevel="1" x14ac:dyDescent="0.2">
      <c r="C139" s="28"/>
      <c r="D139" s="126" t="s">
        <v>820</v>
      </c>
      <c r="E139" s="148" t="s">
        <v>754</v>
      </c>
      <c r="F139" s="22">
        <v>218</v>
      </c>
      <c r="G139" s="23"/>
      <c r="H139" s="23"/>
      <c r="I139" s="23"/>
      <c r="J139" s="22"/>
    </row>
    <row r="140" spans="3:10" outlineLevel="1" x14ac:dyDescent="0.2">
      <c r="C140" s="28"/>
      <c r="D140" s="126" t="s">
        <v>821</v>
      </c>
      <c r="E140" s="148" t="s">
        <v>873</v>
      </c>
      <c r="F140" s="22"/>
      <c r="G140" s="23">
        <v>19</v>
      </c>
      <c r="H140" s="23"/>
      <c r="I140" s="23"/>
      <c r="J140" s="22"/>
    </row>
    <row r="141" spans="3:10" outlineLevel="1" x14ac:dyDescent="0.2">
      <c r="C141" s="28"/>
      <c r="D141" s="126" t="s">
        <v>1012</v>
      </c>
      <c r="E141" s="148" t="s">
        <v>871</v>
      </c>
      <c r="F141" s="22"/>
      <c r="G141" s="23">
        <v>168</v>
      </c>
      <c r="H141" s="23"/>
      <c r="I141" s="23"/>
      <c r="J141" s="22"/>
    </row>
    <row r="142" spans="3:10" ht="15" customHeight="1" outlineLevel="1" x14ac:dyDescent="0.2">
      <c r="C142" s="28"/>
      <c r="D142" s="126" t="s">
        <v>1013</v>
      </c>
      <c r="E142" s="148" t="s">
        <v>872</v>
      </c>
      <c r="F142" s="22"/>
      <c r="G142" s="23">
        <v>24</v>
      </c>
      <c r="H142" s="23"/>
      <c r="I142" s="23"/>
      <c r="J142" s="22"/>
    </row>
    <row r="143" spans="3:10" ht="15" customHeight="1" outlineLevel="1" x14ac:dyDescent="0.2">
      <c r="C143" s="28"/>
      <c r="D143" s="126" t="s">
        <v>1014</v>
      </c>
      <c r="E143" s="148" t="s">
        <v>642</v>
      </c>
      <c r="F143" s="22"/>
      <c r="G143" s="23">
        <v>31</v>
      </c>
      <c r="H143" s="23"/>
      <c r="I143" s="23"/>
      <c r="J143" s="22"/>
    </row>
    <row r="144" spans="3:10" outlineLevel="1" x14ac:dyDescent="0.2">
      <c r="C144" s="28"/>
      <c r="D144" s="126" t="s">
        <v>1015</v>
      </c>
      <c r="E144" s="149" t="s">
        <v>362</v>
      </c>
      <c r="F144" s="22">
        <v>9</v>
      </c>
      <c r="G144" s="23">
        <v>4</v>
      </c>
      <c r="H144" s="23"/>
      <c r="I144" s="23"/>
      <c r="J144" s="22"/>
    </row>
    <row r="145" spans="3:10" x14ac:dyDescent="0.2">
      <c r="C145" s="43"/>
      <c r="D145" s="126" t="s">
        <v>361</v>
      </c>
      <c r="E145" s="140" t="s">
        <v>360</v>
      </c>
      <c r="F145" s="38">
        <f>SUM(F146:F175)</f>
        <v>601</v>
      </c>
      <c r="G145" s="39">
        <f>SUM(G146:G175)</f>
        <v>4715</v>
      </c>
      <c r="H145" s="39">
        <f>SUM(H146:H175)</f>
        <v>0</v>
      </c>
      <c r="I145" s="39">
        <f>SUM(I146:I175)</f>
        <v>0</v>
      </c>
      <c r="J145" s="38">
        <f>SUM(J146:J175)</f>
        <v>0</v>
      </c>
    </row>
    <row r="146" spans="3:10" outlineLevel="1" x14ac:dyDescent="0.2">
      <c r="C146" s="37"/>
      <c r="D146" s="126" t="s">
        <v>359</v>
      </c>
      <c r="E146" s="150" t="s">
        <v>555</v>
      </c>
      <c r="F146" s="22">
        <v>1</v>
      </c>
      <c r="G146" s="23">
        <v>4</v>
      </c>
      <c r="H146" s="23"/>
      <c r="I146" s="23"/>
      <c r="J146" s="22"/>
    </row>
    <row r="147" spans="3:10" outlineLevel="1" x14ac:dyDescent="0.2">
      <c r="C147" s="37"/>
      <c r="D147" s="126" t="s">
        <v>358</v>
      </c>
      <c r="E147" s="150" t="s">
        <v>875</v>
      </c>
      <c r="F147" s="22"/>
      <c r="G147" s="23">
        <v>1</v>
      </c>
      <c r="H147" s="23"/>
      <c r="I147" s="23"/>
      <c r="J147" s="22"/>
    </row>
    <row r="148" spans="3:10" outlineLevel="1" x14ac:dyDescent="0.2">
      <c r="C148" s="37"/>
      <c r="D148" s="126" t="s">
        <v>573</v>
      </c>
      <c r="E148" s="150" t="s">
        <v>556</v>
      </c>
      <c r="F148" s="22"/>
      <c r="G148" s="23"/>
      <c r="H148" s="23"/>
      <c r="I148" s="23"/>
      <c r="J148" s="22"/>
    </row>
    <row r="149" spans="3:10" outlineLevel="1" x14ac:dyDescent="0.2">
      <c r="C149" s="37"/>
      <c r="D149" s="126" t="s">
        <v>761</v>
      </c>
      <c r="E149" s="150" t="s">
        <v>574</v>
      </c>
      <c r="F149" s="22">
        <v>2</v>
      </c>
      <c r="G149" s="23">
        <v>1</v>
      </c>
      <c r="H149" s="23"/>
      <c r="I149" s="23"/>
      <c r="J149" s="22"/>
    </row>
    <row r="150" spans="3:10" outlineLevel="1" x14ac:dyDescent="0.2">
      <c r="C150" s="37"/>
      <c r="D150" s="126" t="s">
        <v>745</v>
      </c>
      <c r="E150" s="150" t="s">
        <v>874</v>
      </c>
      <c r="F150" s="22"/>
      <c r="G150" s="23"/>
      <c r="H150" s="23"/>
      <c r="I150" s="23"/>
      <c r="J150" s="22"/>
    </row>
    <row r="151" spans="3:10" outlineLevel="1" x14ac:dyDescent="0.2">
      <c r="C151" s="37"/>
      <c r="D151" s="126" t="s">
        <v>717</v>
      </c>
      <c r="E151" s="150" t="s">
        <v>568</v>
      </c>
      <c r="F151" s="22">
        <v>0</v>
      </c>
      <c r="G151" s="23"/>
      <c r="H151" s="23"/>
      <c r="I151" s="23"/>
      <c r="J151" s="22"/>
    </row>
    <row r="152" spans="3:10" outlineLevel="1" x14ac:dyDescent="0.2">
      <c r="C152" s="37"/>
      <c r="D152" s="126" t="s">
        <v>762</v>
      </c>
      <c r="E152" s="150" t="s">
        <v>569</v>
      </c>
      <c r="F152" s="22"/>
      <c r="G152" s="23"/>
      <c r="H152" s="23"/>
      <c r="I152" s="23"/>
      <c r="J152" s="22"/>
    </row>
    <row r="153" spans="3:10" outlineLevel="1" x14ac:dyDescent="0.2">
      <c r="C153" s="37"/>
      <c r="D153" s="126" t="s">
        <v>763</v>
      </c>
      <c r="E153" s="150" t="s">
        <v>611</v>
      </c>
      <c r="F153" s="22"/>
      <c r="G153" s="23">
        <v>1</v>
      </c>
      <c r="H153" s="23"/>
      <c r="I153" s="23"/>
      <c r="J153" s="22"/>
    </row>
    <row r="154" spans="3:10" outlineLevel="1" x14ac:dyDescent="0.2">
      <c r="C154" s="37"/>
      <c r="D154" s="126" t="s">
        <v>758</v>
      </c>
      <c r="E154" s="150" t="s">
        <v>612</v>
      </c>
      <c r="F154" s="22"/>
      <c r="G154" s="23">
        <v>50</v>
      </c>
      <c r="H154" s="23"/>
      <c r="I154" s="23"/>
      <c r="J154" s="22"/>
    </row>
    <row r="155" spans="3:10" outlineLevel="1" x14ac:dyDescent="0.2">
      <c r="C155" s="37"/>
      <c r="D155" s="126" t="s">
        <v>764</v>
      </c>
      <c r="E155" s="150" t="s">
        <v>658</v>
      </c>
      <c r="F155" s="22">
        <v>386</v>
      </c>
      <c r="G155" s="23"/>
      <c r="H155" s="23"/>
      <c r="I155" s="23"/>
      <c r="J155" s="22"/>
    </row>
    <row r="156" spans="3:10" outlineLevel="1" x14ac:dyDescent="0.2">
      <c r="C156" s="37"/>
      <c r="D156" s="126" t="s">
        <v>765</v>
      </c>
      <c r="E156" s="150" t="s">
        <v>659</v>
      </c>
      <c r="F156" s="22">
        <v>83</v>
      </c>
      <c r="G156" s="23">
        <v>4270</v>
      </c>
      <c r="H156" s="23"/>
      <c r="I156" s="23"/>
      <c r="J156" s="22"/>
    </row>
    <row r="157" spans="3:10" outlineLevel="1" x14ac:dyDescent="0.2">
      <c r="C157" s="37"/>
      <c r="D157" s="126" t="s">
        <v>717</v>
      </c>
      <c r="E157" s="150" t="s">
        <v>876</v>
      </c>
      <c r="F157" s="22"/>
      <c r="G157" s="23">
        <v>277</v>
      </c>
      <c r="H157" s="23"/>
      <c r="I157" s="23"/>
      <c r="J157" s="22"/>
    </row>
    <row r="158" spans="3:10" outlineLevel="1" x14ac:dyDescent="0.2">
      <c r="C158" s="37"/>
      <c r="D158" s="126" t="s">
        <v>766</v>
      </c>
      <c r="E158" s="150" t="s">
        <v>596</v>
      </c>
      <c r="F158" s="22"/>
      <c r="G158" s="23">
        <v>10</v>
      </c>
      <c r="H158" s="23"/>
      <c r="I158" s="23"/>
      <c r="J158" s="22"/>
    </row>
    <row r="159" spans="3:10" outlineLevel="1" x14ac:dyDescent="0.2">
      <c r="C159" s="37"/>
      <c r="D159" s="126" t="s">
        <v>767</v>
      </c>
      <c r="E159" s="150" t="s">
        <v>662</v>
      </c>
      <c r="F159" s="22"/>
      <c r="G159" s="23"/>
      <c r="H159" s="23"/>
      <c r="I159" s="23"/>
      <c r="J159" s="22"/>
    </row>
    <row r="160" spans="3:10" outlineLevel="1" x14ac:dyDescent="0.2">
      <c r="C160" s="37"/>
      <c r="D160" s="126" t="s">
        <v>725</v>
      </c>
      <c r="E160" s="150" t="s">
        <v>661</v>
      </c>
      <c r="F160" s="22"/>
      <c r="G160" s="23"/>
      <c r="H160" s="23"/>
      <c r="I160" s="23"/>
      <c r="J160" s="22"/>
    </row>
    <row r="161" spans="3:10" outlineLevel="1" x14ac:dyDescent="0.2">
      <c r="C161" s="37"/>
      <c r="D161" s="126" t="s">
        <v>768</v>
      </c>
      <c r="E161" s="150" t="s">
        <v>895</v>
      </c>
      <c r="F161" s="22"/>
      <c r="G161" s="23">
        <v>6</v>
      </c>
      <c r="H161" s="23"/>
      <c r="I161" s="23"/>
      <c r="J161" s="22"/>
    </row>
    <row r="162" spans="3:10" outlineLevel="1" x14ac:dyDescent="0.2">
      <c r="C162" s="37"/>
      <c r="D162" s="126" t="s">
        <v>769</v>
      </c>
      <c r="E162" s="150" t="s">
        <v>718</v>
      </c>
      <c r="F162" s="22">
        <v>15</v>
      </c>
      <c r="G162" s="23"/>
      <c r="H162" s="23"/>
      <c r="I162" s="23"/>
      <c r="J162" s="22"/>
    </row>
    <row r="163" spans="3:10" outlineLevel="1" x14ac:dyDescent="0.2">
      <c r="C163" s="37"/>
      <c r="D163" s="126" t="s">
        <v>726</v>
      </c>
      <c r="E163" s="150" t="s">
        <v>719</v>
      </c>
      <c r="F163" s="22"/>
      <c r="G163" s="23"/>
      <c r="H163" s="23"/>
      <c r="I163" s="23"/>
      <c r="J163" s="22"/>
    </row>
    <row r="164" spans="3:10" outlineLevel="1" x14ac:dyDescent="0.2">
      <c r="C164" s="37"/>
      <c r="D164" s="126" t="s">
        <v>770</v>
      </c>
      <c r="E164" s="150" t="s">
        <v>720</v>
      </c>
      <c r="F164" s="22">
        <v>18</v>
      </c>
      <c r="G164" s="23">
        <v>74</v>
      </c>
      <c r="H164" s="23"/>
      <c r="I164" s="23"/>
      <c r="J164" s="22"/>
    </row>
    <row r="165" spans="3:10" outlineLevel="1" x14ac:dyDescent="0.2">
      <c r="C165" s="37"/>
      <c r="D165" s="126" t="s">
        <v>771</v>
      </c>
      <c r="E165" s="150" t="s">
        <v>721</v>
      </c>
      <c r="F165" s="22"/>
      <c r="G165" s="23"/>
      <c r="H165" s="23"/>
      <c r="I165" s="23"/>
      <c r="J165" s="22"/>
    </row>
    <row r="166" spans="3:10" outlineLevel="1" x14ac:dyDescent="0.2">
      <c r="C166" s="37"/>
      <c r="D166" s="126" t="s">
        <v>727</v>
      </c>
      <c r="E166" s="150" t="s">
        <v>597</v>
      </c>
      <c r="F166" s="22"/>
      <c r="G166" s="23"/>
      <c r="H166" s="23"/>
      <c r="I166" s="23"/>
      <c r="J166" s="22"/>
    </row>
    <row r="167" spans="3:10" outlineLevel="1" x14ac:dyDescent="0.2">
      <c r="C167" s="37"/>
      <c r="D167" s="126" t="s">
        <v>772</v>
      </c>
      <c r="E167" s="150" t="s">
        <v>722</v>
      </c>
      <c r="F167" s="22"/>
      <c r="G167" s="23"/>
      <c r="H167" s="23"/>
      <c r="I167" s="23"/>
      <c r="J167" s="22"/>
    </row>
    <row r="168" spans="3:10" outlineLevel="1" x14ac:dyDescent="0.2">
      <c r="C168" s="37"/>
      <c r="D168" s="126" t="s">
        <v>773</v>
      </c>
      <c r="E168" s="150" t="s">
        <v>723</v>
      </c>
      <c r="F168" s="22"/>
      <c r="G168" s="23"/>
      <c r="H168" s="23"/>
      <c r="I168" s="23"/>
      <c r="J168" s="22"/>
    </row>
    <row r="169" spans="3:10" outlineLevel="1" x14ac:dyDescent="0.2">
      <c r="C169" s="37"/>
      <c r="D169" s="126" t="s">
        <v>728</v>
      </c>
      <c r="E169" s="150" t="s">
        <v>737</v>
      </c>
      <c r="F169" s="22">
        <v>15</v>
      </c>
      <c r="G169" s="23">
        <v>15</v>
      </c>
      <c r="H169" s="23"/>
      <c r="I169" s="23"/>
      <c r="J169" s="22"/>
    </row>
    <row r="170" spans="3:10" outlineLevel="1" x14ac:dyDescent="0.2">
      <c r="C170" s="37"/>
      <c r="D170" s="126" t="s">
        <v>774</v>
      </c>
      <c r="E170" s="150" t="s">
        <v>724</v>
      </c>
      <c r="F170" s="22"/>
      <c r="G170" s="23"/>
      <c r="H170" s="23"/>
      <c r="I170" s="23"/>
      <c r="J170" s="22"/>
    </row>
    <row r="171" spans="3:10" outlineLevel="1" x14ac:dyDescent="0.2">
      <c r="C171" s="37"/>
      <c r="D171" s="126" t="s">
        <v>775</v>
      </c>
      <c r="E171" s="150" t="s">
        <v>755</v>
      </c>
      <c r="F171" s="22">
        <v>26</v>
      </c>
      <c r="G171" s="23"/>
      <c r="H171" s="23"/>
      <c r="I171" s="23"/>
      <c r="J171" s="22"/>
    </row>
    <row r="172" spans="3:10" outlineLevel="1" x14ac:dyDescent="0.2">
      <c r="C172" s="37"/>
      <c r="D172" s="126" t="s">
        <v>759</v>
      </c>
      <c r="E172" s="150" t="s">
        <v>756</v>
      </c>
      <c r="F172" s="22">
        <v>48</v>
      </c>
      <c r="G172" s="23"/>
      <c r="H172" s="23"/>
      <c r="I172" s="23"/>
      <c r="J172" s="22"/>
    </row>
    <row r="173" spans="3:10" outlineLevel="1" x14ac:dyDescent="0.2">
      <c r="C173" s="37"/>
      <c r="D173" s="126"/>
      <c r="E173" s="150" t="s">
        <v>858</v>
      </c>
      <c r="F173" s="22"/>
      <c r="G173" s="23"/>
      <c r="H173" s="23"/>
      <c r="I173" s="23"/>
      <c r="J173" s="22"/>
    </row>
    <row r="174" spans="3:10" outlineLevel="1" x14ac:dyDescent="0.2">
      <c r="C174" s="37"/>
      <c r="D174" s="126" t="s">
        <v>776</v>
      </c>
      <c r="E174" s="150" t="s">
        <v>757</v>
      </c>
      <c r="F174" s="22">
        <v>6</v>
      </c>
      <c r="G174" s="23">
        <v>6</v>
      </c>
      <c r="H174" s="23"/>
      <c r="I174" s="23"/>
      <c r="J174" s="22"/>
    </row>
    <row r="175" spans="3:10" outlineLevel="1" x14ac:dyDescent="0.2">
      <c r="C175" s="37"/>
      <c r="D175" s="126" t="s">
        <v>760</v>
      </c>
      <c r="E175" s="151" t="s">
        <v>357</v>
      </c>
      <c r="F175" s="22">
        <v>1</v>
      </c>
      <c r="G175" s="23"/>
      <c r="H175" s="23"/>
      <c r="I175" s="23"/>
      <c r="J175" s="22"/>
    </row>
    <row r="176" spans="3:10" x14ac:dyDescent="0.2">
      <c r="C176" s="43"/>
      <c r="D176" s="126" t="s">
        <v>356</v>
      </c>
      <c r="E176" s="152" t="s">
        <v>73</v>
      </c>
      <c r="F176" s="39">
        <f t="shared" ref="F176:G176" si="0">SUM(F177:F182)</f>
        <v>0</v>
      </c>
      <c r="G176" s="39">
        <f t="shared" si="0"/>
        <v>2</v>
      </c>
      <c r="H176" s="39">
        <f t="shared" ref="H176:J176" si="1">SUM(H177:H182)</f>
        <v>0</v>
      </c>
      <c r="I176" s="39">
        <f t="shared" si="1"/>
        <v>0</v>
      </c>
      <c r="J176" s="39">
        <f t="shared" si="1"/>
        <v>0</v>
      </c>
    </row>
    <row r="177" spans="3:10" outlineLevel="1" x14ac:dyDescent="0.2">
      <c r="C177" s="43"/>
      <c r="D177" s="126" t="s">
        <v>505</v>
      </c>
      <c r="E177" s="153" t="s">
        <v>71</v>
      </c>
      <c r="F177" s="22"/>
      <c r="G177" s="23"/>
      <c r="H177" s="23"/>
      <c r="I177" s="23"/>
      <c r="J177" s="22"/>
    </row>
    <row r="178" spans="3:10" outlineLevel="1" x14ac:dyDescent="0.2">
      <c r="C178" s="43"/>
      <c r="D178" s="126" t="s">
        <v>506</v>
      </c>
      <c r="E178" s="153" t="s">
        <v>69</v>
      </c>
      <c r="F178" s="22"/>
      <c r="G178" s="23">
        <v>2</v>
      </c>
      <c r="H178" s="23"/>
      <c r="I178" s="23"/>
      <c r="J178" s="22"/>
    </row>
    <row r="179" spans="3:10" outlineLevel="1" x14ac:dyDescent="0.2">
      <c r="C179" s="43"/>
      <c r="D179" s="126" t="s">
        <v>507</v>
      </c>
      <c r="E179" s="153" t="s">
        <v>67</v>
      </c>
      <c r="F179" s="22"/>
      <c r="G179" s="23"/>
      <c r="H179" s="23"/>
      <c r="I179" s="23"/>
      <c r="J179" s="22"/>
    </row>
    <row r="180" spans="3:10" outlineLevel="1" x14ac:dyDescent="0.2">
      <c r="C180" s="43"/>
      <c r="D180" s="126" t="s">
        <v>508</v>
      </c>
      <c r="E180" s="153" t="s">
        <v>65</v>
      </c>
      <c r="F180" s="22"/>
      <c r="G180" s="23"/>
      <c r="H180" s="23"/>
      <c r="I180" s="23"/>
      <c r="J180" s="22"/>
    </row>
    <row r="181" spans="3:10" outlineLevel="1" x14ac:dyDescent="0.2">
      <c r="C181" s="43"/>
      <c r="D181" s="126" t="s">
        <v>509</v>
      </c>
      <c r="E181" s="153" t="s">
        <v>63</v>
      </c>
      <c r="F181" s="22"/>
      <c r="G181" s="23"/>
      <c r="H181" s="23"/>
      <c r="I181" s="23"/>
      <c r="J181" s="22"/>
    </row>
    <row r="182" spans="3:10" outlineLevel="1" x14ac:dyDescent="0.2">
      <c r="C182" s="43"/>
      <c r="D182" s="126" t="s">
        <v>510</v>
      </c>
      <c r="E182" s="153" t="s">
        <v>61</v>
      </c>
      <c r="F182" s="22"/>
      <c r="G182" s="23"/>
      <c r="H182" s="23"/>
      <c r="I182" s="23"/>
      <c r="J182" s="22"/>
    </row>
    <row r="183" spans="3:10" x14ac:dyDescent="0.2">
      <c r="C183" s="43"/>
      <c r="D183" s="126" t="s">
        <v>355</v>
      </c>
      <c r="E183" s="152" t="s">
        <v>59</v>
      </c>
      <c r="F183" s="22">
        <v>281</v>
      </c>
      <c r="G183" s="17">
        <v>259</v>
      </c>
      <c r="H183" s="23"/>
      <c r="I183" s="23"/>
      <c r="J183" s="22"/>
    </row>
    <row r="184" spans="3:10" x14ac:dyDescent="0.2">
      <c r="C184" s="43"/>
      <c r="D184" s="126" t="s">
        <v>354</v>
      </c>
      <c r="E184" s="152" t="s">
        <v>57</v>
      </c>
      <c r="F184" s="22"/>
      <c r="G184" s="23"/>
      <c r="H184" s="23"/>
      <c r="I184" s="23"/>
      <c r="J184" s="22"/>
    </row>
    <row r="185" spans="3:10" x14ac:dyDescent="0.2">
      <c r="C185" s="43"/>
      <c r="D185" s="126" t="s">
        <v>353</v>
      </c>
      <c r="E185" s="152" t="s">
        <v>55</v>
      </c>
      <c r="F185" s="22">
        <v>4</v>
      </c>
      <c r="G185" s="23"/>
      <c r="H185" s="23"/>
      <c r="I185" s="23"/>
      <c r="J185" s="22"/>
    </row>
    <row r="186" spans="3:10" x14ac:dyDescent="0.2">
      <c r="C186" s="43"/>
      <c r="D186" s="126" t="s">
        <v>352</v>
      </c>
      <c r="E186" s="152" t="s">
        <v>51</v>
      </c>
      <c r="F186" s="29">
        <f>F187+F193+F216+F191</f>
        <v>4729</v>
      </c>
      <c r="G186" s="29">
        <f>G187+G193+G216+G191</f>
        <v>91359</v>
      </c>
      <c r="H186" s="29">
        <f>H187+H193+H216</f>
        <v>0</v>
      </c>
      <c r="I186" s="30">
        <f>SUM(I187:I193)</f>
        <v>0</v>
      </c>
      <c r="J186" s="29">
        <f>J187+J193+J216</f>
        <v>0</v>
      </c>
    </row>
    <row r="187" spans="3:10" outlineLevel="1" x14ac:dyDescent="0.2">
      <c r="C187" s="79"/>
      <c r="D187" s="126" t="s">
        <v>351</v>
      </c>
      <c r="E187" s="154" t="s">
        <v>896</v>
      </c>
      <c r="F187" s="130"/>
      <c r="G187" s="130">
        <f>G188+G189+G190</f>
        <v>86585</v>
      </c>
      <c r="H187" s="130">
        <f>H188+H189</f>
        <v>0</v>
      </c>
      <c r="I187" s="130">
        <f>I188+I189</f>
        <v>0</v>
      </c>
      <c r="J187" s="130">
        <f>SUM(J188:J189)</f>
        <v>0</v>
      </c>
    </row>
    <row r="188" spans="3:10" outlineLevel="1" x14ac:dyDescent="0.2">
      <c r="C188" s="79"/>
      <c r="D188" s="126" t="s">
        <v>590</v>
      </c>
      <c r="E188" s="155" t="s">
        <v>897</v>
      </c>
      <c r="F188" s="22"/>
      <c r="G188" s="23">
        <v>7962</v>
      </c>
      <c r="H188" s="23"/>
      <c r="I188" s="23"/>
      <c r="J188" s="22"/>
    </row>
    <row r="189" spans="3:10" outlineLevel="1" x14ac:dyDescent="0.2">
      <c r="C189" s="79"/>
      <c r="D189" s="126" t="s">
        <v>591</v>
      </c>
      <c r="E189" s="155" t="s">
        <v>898</v>
      </c>
      <c r="F189" s="22"/>
      <c r="G189" s="23">
        <v>18623</v>
      </c>
      <c r="H189" s="23"/>
      <c r="I189" s="23"/>
      <c r="J189" s="22"/>
    </row>
    <row r="190" spans="3:10" outlineLevel="1" x14ac:dyDescent="0.2">
      <c r="C190" s="79"/>
      <c r="D190" s="126"/>
      <c r="E190" s="155" t="s">
        <v>1016</v>
      </c>
      <c r="F190" s="22"/>
      <c r="G190" s="23">
        <v>60000</v>
      </c>
      <c r="H190" s="23"/>
      <c r="I190" s="23"/>
      <c r="J190" s="22"/>
    </row>
    <row r="191" spans="3:10" outlineLevel="1" x14ac:dyDescent="0.2">
      <c r="C191" s="79"/>
      <c r="D191" s="126" t="s">
        <v>350</v>
      </c>
      <c r="E191" s="168" t="s">
        <v>592</v>
      </c>
      <c r="F191" s="22">
        <v>66</v>
      </c>
      <c r="G191" s="23">
        <v>70</v>
      </c>
      <c r="H191" s="23"/>
      <c r="I191" s="23"/>
      <c r="J191" s="22"/>
    </row>
    <row r="192" spans="3:10" outlineLevel="1" x14ac:dyDescent="0.2">
      <c r="C192" s="79"/>
      <c r="D192" s="126" t="s">
        <v>349</v>
      </c>
      <c r="E192" s="151"/>
      <c r="F192" s="22"/>
      <c r="G192" s="23"/>
      <c r="H192" s="23"/>
      <c r="I192" s="23"/>
      <c r="J192" s="22"/>
    </row>
    <row r="193" spans="3:13" x14ac:dyDescent="0.2">
      <c r="C193" s="28"/>
      <c r="D193" s="126" t="s">
        <v>348</v>
      </c>
      <c r="E193" s="156" t="s">
        <v>41</v>
      </c>
      <c r="F193" s="29">
        <f>F194+F206</f>
        <v>4663</v>
      </c>
      <c r="G193" s="29">
        <f>G194+G206</f>
        <v>4704</v>
      </c>
      <c r="H193" s="30">
        <f>H194+H206</f>
        <v>0</v>
      </c>
      <c r="I193" s="30">
        <f>I194+I206</f>
        <v>0</v>
      </c>
      <c r="J193" s="29">
        <f>J194+J206</f>
        <v>0</v>
      </c>
    </row>
    <row r="194" spans="3:13" x14ac:dyDescent="0.2">
      <c r="C194" s="79"/>
      <c r="D194" s="126" t="s">
        <v>347</v>
      </c>
      <c r="E194" s="157" t="s">
        <v>39</v>
      </c>
      <c r="F194" s="29">
        <f>SUM(F195:F205)</f>
        <v>2150</v>
      </c>
      <c r="G194" s="29">
        <f>SUM(G195:G205)</f>
        <v>2388</v>
      </c>
      <c r="H194" s="30">
        <f>SUM(H195:H205)</f>
        <v>0</v>
      </c>
      <c r="I194" s="30">
        <f>SUM(I195:I205)</f>
        <v>0</v>
      </c>
      <c r="J194" s="29">
        <f>SUM(J195:J205)</f>
        <v>0</v>
      </c>
    </row>
    <row r="195" spans="3:13" hidden="1" x14ac:dyDescent="0.2">
      <c r="C195" s="79"/>
      <c r="D195" s="126" t="s">
        <v>346</v>
      </c>
      <c r="E195" s="158"/>
      <c r="F195" s="22"/>
      <c r="G195" s="23"/>
      <c r="H195" s="23"/>
      <c r="I195" s="23"/>
      <c r="J195" s="22"/>
    </row>
    <row r="196" spans="3:13" hidden="1" x14ac:dyDescent="0.2">
      <c r="C196" s="79"/>
      <c r="D196" s="126" t="s">
        <v>345</v>
      </c>
      <c r="E196" s="158"/>
      <c r="F196" s="22"/>
      <c r="G196" s="23"/>
      <c r="H196" s="23"/>
      <c r="I196" s="23"/>
      <c r="J196" s="22"/>
    </row>
    <row r="197" spans="3:13" hidden="1" x14ac:dyDescent="0.2">
      <c r="C197" s="79"/>
      <c r="D197" s="126" t="s">
        <v>344</v>
      </c>
      <c r="E197" s="158"/>
      <c r="F197" s="22"/>
      <c r="G197" s="23"/>
      <c r="H197" s="23"/>
      <c r="I197" s="23"/>
      <c r="J197" s="22"/>
    </row>
    <row r="198" spans="3:13" hidden="1" x14ac:dyDescent="0.2">
      <c r="C198" s="79"/>
      <c r="D198" s="126" t="s">
        <v>343</v>
      </c>
      <c r="E198" s="158"/>
      <c r="F198" s="22"/>
      <c r="G198" s="23"/>
      <c r="H198" s="23"/>
      <c r="I198" s="23"/>
      <c r="J198" s="22"/>
    </row>
    <row r="199" spans="3:13" hidden="1" x14ac:dyDescent="0.2">
      <c r="C199" s="79"/>
      <c r="D199" s="126" t="s">
        <v>342</v>
      </c>
      <c r="E199" s="158"/>
      <c r="F199" s="22"/>
      <c r="G199" s="23"/>
      <c r="H199" s="23"/>
      <c r="I199" s="23"/>
      <c r="J199" s="22"/>
    </row>
    <row r="200" spans="3:13" hidden="1" x14ac:dyDescent="0.2">
      <c r="C200" s="79"/>
      <c r="D200" s="126" t="s">
        <v>341</v>
      </c>
      <c r="E200" s="158"/>
      <c r="F200" s="22"/>
      <c r="G200" s="23"/>
      <c r="H200" s="23"/>
      <c r="I200" s="23"/>
      <c r="J200" s="22"/>
    </row>
    <row r="201" spans="3:13" hidden="1" x14ac:dyDescent="0.2">
      <c r="C201" s="79"/>
      <c r="D201" s="126" t="s">
        <v>340</v>
      </c>
      <c r="E201" s="158"/>
      <c r="F201" s="22"/>
      <c r="G201" s="23"/>
      <c r="H201" s="23"/>
      <c r="I201" s="23"/>
      <c r="J201" s="22"/>
    </row>
    <row r="202" spans="3:13" hidden="1" x14ac:dyDescent="0.2">
      <c r="C202" s="79"/>
      <c r="D202" s="126" t="s">
        <v>339</v>
      </c>
      <c r="E202" s="158"/>
      <c r="F202" s="22"/>
      <c r="G202" s="23"/>
      <c r="H202" s="23"/>
      <c r="I202" s="23"/>
      <c r="J202" s="22"/>
    </row>
    <row r="203" spans="3:13" hidden="1" x14ac:dyDescent="0.2">
      <c r="C203" s="79"/>
      <c r="D203" s="126" t="s">
        <v>338</v>
      </c>
      <c r="E203" s="158"/>
      <c r="F203" s="22"/>
      <c r="G203" s="23"/>
      <c r="H203" s="23"/>
      <c r="I203" s="23"/>
      <c r="J203" s="22"/>
    </row>
    <row r="204" spans="3:13" x14ac:dyDescent="0.2">
      <c r="C204" s="79"/>
      <c r="D204" s="126" t="s">
        <v>346</v>
      </c>
      <c r="E204" s="158" t="s">
        <v>541</v>
      </c>
      <c r="F204" s="22">
        <v>2150</v>
      </c>
      <c r="G204" s="23">
        <v>2150</v>
      </c>
      <c r="H204" s="23"/>
      <c r="I204" s="23"/>
      <c r="J204" s="22"/>
      <c r="M204" s="131"/>
    </row>
    <row r="205" spans="3:13" x14ac:dyDescent="0.2">
      <c r="C205" s="79"/>
      <c r="D205" s="126" t="s">
        <v>345</v>
      </c>
      <c r="E205" s="158" t="s">
        <v>542</v>
      </c>
      <c r="F205" s="22"/>
      <c r="G205" s="23">
        <v>238</v>
      </c>
      <c r="H205" s="23"/>
      <c r="I205" s="23"/>
      <c r="J205" s="22"/>
    </row>
    <row r="206" spans="3:13" x14ac:dyDescent="0.2">
      <c r="C206" s="79"/>
      <c r="D206" s="126" t="s">
        <v>337</v>
      </c>
      <c r="E206" s="157" t="s">
        <v>27</v>
      </c>
      <c r="F206" s="29">
        <f>SUM(F207:F215)</f>
        <v>2513</v>
      </c>
      <c r="G206" s="29">
        <f>SUM(G207:G215)</f>
        <v>2316</v>
      </c>
      <c r="H206" s="30">
        <f>SUM(H207:H215)</f>
        <v>0</v>
      </c>
      <c r="I206" s="30">
        <f>SUM(I207:I215)</f>
        <v>0</v>
      </c>
      <c r="J206" s="29">
        <f>SUM(J207:J215)</f>
        <v>0</v>
      </c>
    </row>
    <row r="207" spans="3:13" x14ac:dyDescent="0.2">
      <c r="C207" s="79"/>
      <c r="D207" s="126" t="s">
        <v>336</v>
      </c>
      <c r="E207" s="158" t="s">
        <v>541</v>
      </c>
      <c r="F207" s="22">
        <v>381</v>
      </c>
      <c r="G207" s="23">
        <v>381</v>
      </c>
      <c r="H207" s="23"/>
      <c r="I207" s="23"/>
      <c r="J207" s="22"/>
    </row>
    <row r="208" spans="3:13" x14ac:dyDescent="0.2">
      <c r="C208" s="79"/>
      <c r="D208" s="126" t="s">
        <v>335</v>
      </c>
      <c r="E208" s="158" t="s">
        <v>542</v>
      </c>
      <c r="F208" s="22">
        <v>2132</v>
      </c>
      <c r="G208" s="23">
        <v>1935</v>
      </c>
      <c r="H208" s="23"/>
      <c r="I208" s="23"/>
      <c r="J208" s="22"/>
    </row>
    <row r="209" spans="3:10" hidden="1" x14ac:dyDescent="0.2">
      <c r="C209" s="79"/>
      <c r="D209" s="126" t="s">
        <v>334</v>
      </c>
      <c r="E209" s="158"/>
      <c r="F209" s="22"/>
      <c r="G209" s="23"/>
      <c r="H209" s="23"/>
      <c r="I209" s="23"/>
      <c r="J209" s="22"/>
    </row>
    <row r="210" spans="3:10" hidden="1" x14ac:dyDescent="0.2">
      <c r="C210" s="79"/>
      <c r="D210" s="126" t="s">
        <v>333</v>
      </c>
      <c r="E210" s="158"/>
      <c r="F210" s="22"/>
      <c r="G210" s="23"/>
      <c r="H210" s="23"/>
      <c r="I210" s="23"/>
      <c r="J210" s="22"/>
    </row>
    <row r="211" spans="3:10" hidden="1" x14ac:dyDescent="0.2">
      <c r="C211" s="79"/>
      <c r="D211" s="126" t="s">
        <v>332</v>
      </c>
      <c r="E211" s="158"/>
      <c r="F211" s="22"/>
      <c r="G211" s="23"/>
      <c r="H211" s="23"/>
      <c r="I211" s="23"/>
      <c r="J211" s="22"/>
    </row>
    <row r="212" spans="3:10" hidden="1" x14ac:dyDescent="0.2">
      <c r="C212" s="79"/>
      <c r="D212" s="126" t="s">
        <v>331</v>
      </c>
      <c r="E212" s="158"/>
      <c r="F212" s="22"/>
      <c r="G212" s="23"/>
      <c r="H212" s="23"/>
      <c r="I212" s="23"/>
      <c r="J212" s="22"/>
    </row>
    <row r="213" spans="3:10" hidden="1" x14ac:dyDescent="0.2">
      <c r="C213" s="79"/>
      <c r="D213" s="126" t="s">
        <v>330</v>
      </c>
      <c r="E213" s="158"/>
      <c r="F213" s="22"/>
      <c r="G213" s="23"/>
      <c r="H213" s="23"/>
      <c r="I213" s="23"/>
      <c r="J213" s="22"/>
    </row>
    <row r="214" spans="3:10" hidden="1" x14ac:dyDescent="0.2">
      <c r="C214" s="79"/>
      <c r="D214" s="126" t="s">
        <v>329</v>
      </c>
      <c r="E214" s="158"/>
      <c r="F214" s="22"/>
      <c r="G214" s="23"/>
      <c r="H214" s="23"/>
      <c r="I214" s="23"/>
      <c r="J214" s="22"/>
    </row>
    <row r="215" spans="3:10" x14ac:dyDescent="0.2">
      <c r="C215" s="79"/>
      <c r="D215" s="126" t="s">
        <v>328</v>
      </c>
      <c r="E215" s="158"/>
      <c r="F215" s="22"/>
      <c r="G215" s="23"/>
      <c r="H215" s="23"/>
      <c r="I215" s="23"/>
      <c r="J215" s="22"/>
    </row>
    <row r="216" spans="3:10" collapsed="1" x14ac:dyDescent="0.2">
      <c r="C216" s="26"/>
      <c r="D216" s="126" t="s">
        <v>327</v>
      </c>
      <c r="E216" s="140" t="s">
        <v>326</v>
      </c>
      <c r="F216" s="22"/>
      <c r="G216" s="23"/>
      <c r="H216" s="23"/>
      <c r="I216" s="23"/>
      <c r="J216" s="22"/>
    </row>
    <row r="217" spans="3:10" x14ac:dyDescent="0.2">
      <c r="C217" s="26"/>
      <c r="D217" s="126" t="s">
        <v>325</v>
      </c>
      <c r="E217" s="140" t="s">
        <v>324</v>
      </c>
      <c r="F217" s="29">
        <f>F218+F219+F220</f>
        <v>0</v>
      </c>
      <c r="G217" s="30">
        <f>G218+G219+G220</f>
        <v>0</v>
      </c>
      <c r="H217" s="30">
        <f>H218+H219+H220</f>
        <v>0</v>
      </c>
      <c r="I217" s="30">
        <f>I218+I219+I220</f>
        <v>0</v>
      </c>
      <c r="J217" s="29">
        <f>J218+J219+J220</f>
        <v>0</v>
      </c>
    </row>
    <row r="218" spans="3:10" outlineLevel="1" x14ac:dyDescent="0.2">
      <c r="C218" s="26"/>
      <c r="D218" s="126" t="s">
        <v>323</v>
      </c>
      <c r="E218" s="151" t="s">
        <v>25</v>
      </c>
      <c r="F218" s="22"/>
      <c r="G218" s="23"/>
      <c r="H218" s="23"/>
      <c r="I218" s="23"/>
      <c r="J218" s="22"/>
    </row>
    <row r="219" spans="3:10" outlineLevel="1" x14ac:dyDescent="0.2">
      <c r="C219" s="26"/>
      <c r="D219" s="126" t="s">
        <v>322</v>
      </c>
      <c r="E219" s="151" t="s">
        <v>23</v>
      </c>
      <c r="F219" s="22"/>
      <c r="G219" s="23"/>
      <c r="H219" s="23"/>
      <c r="I219" s="23"/>
      <c r="J219" s="22"/>
    </row>
    <row r="220" spans="3:10" outlineLevel="1" x14ac:dyDescent="0.2">
      <c r="C220" s="26"/>
      <c r="D220" s="126" t="s">
        <v>321</v>
      </c>
      <c r="E220" s="151" t="s">
        <v>291</v>
      </c>
      <c r="F220" s="22"/>
      <c r="G220" s="23"/>
      <c r="H220" s="23"/>
      <c r="I220" s="23"/>
      <c r="J220" s="22"/>
    </row>
    <row r="221" spans="3:10" x14ac:dyDescent="0.2">
      <c r="C221" s="26"/>
      <c r="D221" s="126" t="s">
        <v>320</v>
      </c>
      <c r="E221" s="140" t="s">
        <v>319</v>
      </c>
      <c r="F221" s="22">
        <v>52</v>
      </c>
      <c r="G221" s="23">
        <v>35</v>
      </c>
      <c r="H221" s="23"/>
      <c r="I221" s="23"/>
      <c r="J221" s="22"/>
    </row>
    <row r="222" spans="3:10" x14ac:dyDescent="0.2">
      <c r="C222" s="26"/>
      <c r="D222" s="135" t="s">
        <v>516</v>
      </c>
      <c r="E222" s="152" t="s">
        <v>514</v>
      </c>
      <c r="F222" s="22"/>
      <c r="G222" s="23"/>
      <c r="H222" s="23"/>
      <c r="I222" s="23"/>
      <c r="J222" s="22"/>
    </row>
    <row r="223" spans="3:10" s="15" customFormat="1" x14ac:dyDescent="0.2">
      <c r="C223" s="45">
        <v>1240</v>
      </c>
      <c r="D223" s="134" t="s">
        <v>318</v>
      </c>
      <c r="E223" s="159" t="s">
        <v>317</v>
      </c>
      <c r="F223" s="39">
        <f>F224+F243+F247</f>
        <v>5200</v>
      </c>
      <c r="G223" s="39">
        <f>G224+G243+G247</f>
        <v>5200</v>
      </c>
      <c r="H223" s="39">
        <f>H224+H243+H247</f>
        <v>0</v>
      </c>
      <c r="I223" s="39">
        <f>I224+I243+I247</f>
        <v>0</v>
      </c>
      <c r="J223" s="39">
        <f>J224+J243+J247</f>
        <v>0</v>
      </c>
    </row>
    <row r="224" spans="3:10" x14ac:dyDescent="0.2">
      <c r="C224" s="43"/>
      <c r="D224" s="126" t="s">
        <v>316</v>
      </c>
      <c r="E224" s="160" t="s">
        <v>315</v>
      </c>
      <c r="F224" s="29">
        <f>SUM(F225:F242)</f>
        <v>5200</v>
      </c>
      <c r="G224" s="30">
        <f>SUM(G225:G242)</f>
        <v>5200</v>
      </c>
      <c r="H224" s="30">
        <f>SUM(H225:H242)</f>
        <v>0</v>
      </c>
      <c r="I224" s="30">
        <f>SUM(I225:I242)</f>
        <v>0</v>
      </c>
      <c r="J224" s="29">
        <f>SUM(J225:J242)</f>
        <v>0</v>
      </c>
    </row>
    <row r="225" spans="3:10" x14ac:dyDescent="0.2">
      <c r="C225" s="43"/>
      <c r="D225" s="126" t="s">
        <v>314</v>
      </c>
      <c r="E225" s="158" t="s">
        <v>542</v>
      </c>
      <c r="F225" s="22">
        <v>5200</v>
      </c>
      <c r="G225" s="23">
        <v>5200</v>
      </c>
      <c r="H225" s="23"/>
      <c r="I225" s="23"/>
      <c r="J225" s="22"/>
    </row>
    <row r="226" spans="3:10" x14ac:dyDescent="0.2">
      <c r="C226" s="43"/>
      <c r="D226" s="126" t="s">
        <v>313</v>
      </c>
      <c r="E226" s="151"/>
      <c r="F226" s="22"/>
      <c r="G226" s="23"/>
      <c r="H226" s="23"/>
      <c r="I226" s="23"/>
      <c r="J226" s="22"/>
    </row>
    <row r="227" spans="3:10" hidden="1" x14ac:dyDescent="0.2">
      <c r="C227" s="43"/>
      <c r="D227" s="126" t="s">
        <v>312</v>
      </c>
      <c r="E227" s="151"/>
      <c r="F227" s="22"/>
      <c r="G227" s="23"/>
      <c r="H227" s="23"/>
      <c r="I227" s="23"/>
      <c r="J227" s="22"/>
    </row>
    <row r="228" spans="3:10" hidden="1" x14ac:dyDescent="0.2">
      <c r="C228" s="43"/>
      <c r="D228" s="126" t="s">
        <v>311</v>
      </c>
      <c r="E228" s="151"/>
      <c r="F228" s="22"/>
      <c r="G228" s="23"/>
      <c r="H228" s="23"/>
      <c r="I228" s="23"/>
      <c r="J228" s="22"/>
    </row>
    <row r="229" spans="3:10" hidden="1" x14ac:dyDescent="0.2">
      <c r="C229" s="43"/>
      <c r="D229" s="126" t="s">
        <v>310</v>
      </c>
      <c r="E229" s="151"/>
      <c r="F229" s="22"/>
      <c r="G229" s="23"/>
      <c r="H229" s="23"/>
      <c r="I229" s="23"/>
      <c r="J229" s="22"/>
    </row>
    <row r="230" spans="3:10" hidden="1" x14ac:dyDescent="0.2">
      <c r="C230" s="43"/>
      <c r="D230" s="126" t="s">
        <v>309</v>
      </c>
      <c r="E230" s="151"/>
      <c r="F230" s="22"/>
      <c r="G230" s="23"/>
      <c r="H230" s="23"/>
      <c r="I230" s="23"/>
      <c r="J230" s="22"/>
    </row>
    <row r="231" spans="3:10" hidden="1" x14ac:dyDescent="0.2">
      <c r="C231" s="43"/>
      <c r="D231" s="126" t="s">
        <v>308</v>
      </c>
      <c r="E231" s="151"/>
      <c r="F231" s="22"/>
      <c r="G231" s="23"/>
      <c r="H231" s="23"/>
      <c r="I231" s="23"/>
      <c r="J231" s="22"/>
    </row>
    <row r="232" spans="3:10" hidden="1" x14ac:dyDescent="0.2">
      <c r="C232" s="43"/>
      <c r="D232" s="126" t="s">
        <v>307</v>
      </c>
      <c r="E232" s="151"/>
      <c r="F232" s="22"/>
      <c r="G232" s="23"/>
      <c r="H232" s="23"/>
      <c r="I232" s="23"/>
      <c r="J232" s="22"/>
    </row>
    <row r="233" spans="3:10" hidden="1" x14ac:dyDescent="0.2">
      <c r="C233" s="43"/>
      <c r="D233" s="126" t="s">
        <v>306</v>
      </c>
      <c r="E233" s="151"/>
      <c r="F233" s="22"/>
      <c r="G233" s="23"/>
      <c r="H233" s="23"/>
      <c r="I233" s="23"/>
      <c r="J233" s="22"/>
    </row>
    <row r="234" spans="3:10" hidden="1" x14ac:dyDescent="0.2">
      <c r="C234" s="43"/>
      <c r="D234" s="126" t="s">
        <v>305</v>
      </c>
      <c r="E234" s="151"/>
      <c r="F234" s="22"/>
      <c r="G234" s="23"/>
      <c r="H234" s="23"/>
      <c r="I234" s="23"/>
      <c r="J234" s="22"/>
    </row>
    <row r="235" spans="3:10" hidden="1" x14ac:dyDescent="0.2">
      <c r="C235" s="43"/>
      <c r="D235" s="126" t="s">
        <v>304</v>
      </c>
      <c r="E235" s="151"/>
      <c r="F235" s="22"/>
      <c r="G235" s="23"/>
      <c r="H235" s="23"/>
      <c r="I235" s="23"/>
      <c r="J235" s="22"/>
    </row>
    <row r="236" spans="3:10" hidden="1" x14ac:dyDescent="0.2">
      <c r="C236" s="43"/>
      <c r="D236" s="126" t="s">
        <v>303</v>
      </c>
      <c r="E236" s="151"/>
      <c r="F236" s="22"/>
      <c r="G236" s="23"/>
      <c r="H236" s="23"/>
      <c r="I236" s="23"/>
      <c r="J236" s="22"/>
    </row>
    <row r="237" spans="3:10" hidden="1" x14ac:dyDescent="0.2">
      <c r="C237" s="43"/>
      <c r="D237" s="126" t="s">
        <v>302</v>
      </c>
      <c r="E237" s="151"/>
      <c r="F237" s="22"/>
      <c r="G237" s="23"/>
      <c r="H237" s="23"/>
      <c r="I237" s="23"/>
      <c r="J237" s="22"/>
    </row>
    <row r="238" spans="3:10" hidden="1" x14ac:dyDescent="0.2">
      <c r="C238" s="43"/>
      <c r="D238" s="126" t="s">
        <v>301</v>
      </c>
      <c r="E238" s="151"/>
      <c r="F238" s="22"/>
      <c r="G238" s="23"/>
      <c r="H238" s="23"/>
      <c r="I238" s="23"/>
      <c r="J238" s="22"/>
    </row>
    <row r="239" spans="3:10" hidden="1" x14ac:dyDescent="0.2">
      <c r="C239" s="43"/>
      <c r="D239" s="126" t="s">
        <v>300</v>
      </c>
      <c r="E239" s="151"/>
      <c r="F239" s="22"/>
      <c r="G239" s="23"/>
      <c r="H239" s="23"/>
      <c r="I239" s="23"/>
      <c r="J239" s="22"/>
    </row>
    <row r="240" spans="3:10" hidden="1" x14ac:dyDescent="0.2">
      <c r="C240" s="43"/>
      <c r="D240" s="126" t="s">
        <v>299</v>
      </c>
      <c r="E240" s="151"/>
      <c r="F240" s="22"/>
      <c r="G240" s="23"/>
      <c r="H240" s="23"/>
      <c r="I240" s="23"/>
      <c r="J240" s="22"/>
    </row>
    <row r="241" spans="3:10" hidden="1" x14ac:dyDescent="0.2">
      <c r="C241" s="43"/>
      <c r="D241" s="126" t="s">
        <v>298</v>
      </c>
      <c r="E241" s="151"/>
      <c r="F241" s="22"/>
      <c r="G241" s="23"/>
      <c r="H241" s="23"/>
      <c r="I241" s="23"/>
      <c r="J241" s="22"/>
    </row>
    <row r="242" spans="3:10" x14ac:dyDescent="0.2">
      <c r="C242" s="43"/>
      <c r="D242" s="126" t="s">
        <v>297</v>
      </c>
      <c r="E242" s="151"/>
      <c r="F242" s="22"/>
      <c r="G242" s="23"/>
      <c r="H242" s="23"/>
      <c r="I242" s="23"/>
      <c r="J242" s="22"/>
    </row>
    <row r="243" spans="3:10" x14ac:dyDescent="0.2">
      <c r="C243" s="26"/>
      <c r="D243" s="126" t="s">
        <v>296</v>
      </c>
      <c r="E243" s="140" t="s">
        <v>295</v>
      </c>
      <c r="F243" s="29">
        <f>F244+F245+F246</f>
        <v>0</v>
      </c>
      <c r="G243" s="30">
        <f>G244+G245+G246</f>
        <v>0</v>
      </c>
      <c r="H243" s="30">
        <f>H244+H245+H246</f>
        <v>0</v>
      </c>
      <c r="I243" s="30">
        <f>I244+I245+I246</f>
        <v>0</v>
      </c>
      <c r="J243" s="29">
        <f>J244+J245+J246</f>
        <v>0</v>
      </c>
    </row>
    <row r="244" spans="3:10" x14ac:dyDescent="0.2">
      <c r="C244" s="26"/>
      <c r="D244" s="126" t="s">
        <v>294</v>
      </c>
      <c r="E244" s="151" t="s">
        <v>25</v>
      </c>
      <c r="F244" s="22"/>
      <c r="G244" s="23"/>
      <c r="H244" s="23"/>
      <c r="I244" s="23"/>
      <c r="J244" s="22"/>
    </row>
    <row r="245" spans="3:10" x14ac:dyDescent="0.2">
      <c r="C245" s="26"/>
      <c r="D245" s="126" t="s">
        <v>293</v>
      </c>
      <c r="E245" s="151" t="s">
        <v>23</v>
      </c>
      <c r="F245" s="22"/>
      <c r="G245" s="23"/>
      <c r="H245" s="23"/>
      <c r="I245" s="23"/>
      <c r="J245" s="22"/>
    </row>
    <row r="246" spans="3:10" x14ac:dyDescent="0.2">
      <c r="C246" s="26"/>
      <c r="D246" s="126" t="s">
        <v>292</v>
      </c>
      <c r="E246" s="151" t="s">
        <v>291</v>
      </c>
      <c r="F246" s="22"/>
      <c r="G246" s="23"/>
      <c r="H246" s="23"/>
      <c r="I246" s="23"/>
      <c r="J246" s="22"/>
    </row>
    <row r="247" spans="3:10" x14ac:dyDescent="0.2">
      <c r="C247" s="26"/>
      <c r="D247" s="126" t="s">
        <v>290</v>
      </c>
      <c r="E247" s="140" t="s">
        <v>289</v>
      </c>
      <c r="F247" s="22"/>
      <c r="G247" s="23"/>
      <c r="H247" s="23"/>
      <c r="I247" s="23"/>
      <c r="J247" s="22"/>
    </row>
    <row r="248" spans="3:10" s="15" customFormat="1" x14ac:dyDescent="0.2">
      <c r="C248" s="45">
        <v>1250</v>
      </c>
      <c r="D248" s="134" t="s">
        <v>288</v>
      </c>
      <c r="E248" s="161" t="s">
        <v>287</v>
      </c>
      <c r="F248" s="60">
        <f>F249+F250+F251</f>
        <v>67386</v>
      </c>
      <c r="G248" s="60">
        <f>G249+G250+G251</f>
        <v>34339.5</v>
      </c>
      <c r="H248" s="61">
        <f>H249+H250+H251</f>
        <v>0</v>
      </c>
      <c r="I248" s="61">
        <f>I249+I250+I251</f>
        <v>0</v>
      </c>
      <c r="J248" s="60">
        <f>J249+J250+J251</f>
        <v>0</v>
      </c>
    </row>
    <row r="249" spans="3:10" x14ac:dyDescent="0.2">
      <c r="C249" s="43"/>
      <c r="D249" s="126" t="s">
        <v>286</v>
      </c>
      <c r="E249" s="162" t="s">
        <v>543</v>
      </c>
      <c r="F249" s="22">
        <v>66514</v>
      </c>
      <c r="G249" s="23">
        <v>31434.5</v>
      </c>
      <c r="H249" s="23"/>
      <c r="I249" s="23"/>
      <c r="J249" s="22"/>
    </row>
    <row r="250" spans="3:10" x14ac:dyDescent="0.2">
      <c r="C250" s="43"/>
      <c r="D250" s="126" t="s">
        <v>285</v>
      </c>
      <c r="E250" s="162" t="s">
        <v>544</v>
      </c>
      <c r="F250" s="22">
        <v>728</v>
      </c>
      <c r="G250" s="23">
        <v>2085</v>
      </c>
      <c r="H250" s="23"/>
      <c r="I250" s="23"/>
      <c r="J250" s="22"/>
    </row>
    <row r="251" spans="3:10" x14ac:dyDescent="0.2">
      <c r="C251" s="43"/>
      <c r="D251" s="126" t="s">
        <v>284</v>
      </c>
      <c r="E251" s="162" t="s">
        <v>545</v>
      </c>
      <c r="F251" s="22">
        <v>144</v>
      </c>
      <c r="G251" s="23">
        <v>820</v>
      </c>
      <c r="H251" s="23"/>
      <c r="I251" s="23"/>
      <c r="J251" s="22"/>
    </row>
    <row r="252" spans="3:10" s="15" customFormat="1" x14ac:dyDescent="0.2">
      <c r="C252" s="45">
        <v>1260</v>
      </c>
      <c r="D252" s="134" t="s">
        <v>283</v>
      </c>
      <c r="E252" s="163" t="s">
        <v>282</v>
      </c>
      <c r="F252" s="16">
        <v>35</v>
      </c>
      <c r="G252" s="17">
        <v>23</v>
      </c>
      <c r="H252" s="17"/>
      <c r="I252" s="17"/>
      <c r="J252" s="16"/>
    </row>
    <row r="253" spans="3:10" s="9" customFormat="1" ht="18.75" customHeight="1" x14ac:dyDescent="0.25">
      <c r="C253" s="14">
        <v>1200</v>
      </c>
      <c r="D253" s="13" t="s">
        <v>281</v>
      </c>
      <c r="E253" s="137" t="s">
        <v>280</v>
      </c>
      <c r="F253" s="10">
        <f>F252+F248+F223+F73+F72+F58</f>
        <v>116843</v>
      </c>
      <c r="G253" s="10">
        <f>G252+G248+G223+G73+G72+G58</f>
        <v>172641.5</v>
      </c>
      <c r="H253" s="11">
        <f>H252+H248+H223+H73+H72+H58</f>
        <v>0</v>
      </c>
      <c r="I253" s="11">
        <f>I252+I248+I223+I73+I72+I58</f>
        <v>0</v>
      </c>
      <c r="J253" s="10">
        <f>J252+J248+J223+J73+J72+J58</f>
        <v>0</v>
      </c>
    </row>
    <row r="254" spans="3:10" s="3" customFormat="1" ht="18.75" customHeight="1" thickBot="1" x14ac:dyDescent="0.3">
      <c r="C254" s="8">
        <v>1600</v>
      </c>
      <c r="D254" s="7" t="s">
        <v>279</v>
      </c>
      <c r="E254" s="6" t="s">
        <v>278</v>
      </c>
      <c r="F254" s="4">
        <f>F253+F56</f>
        <v>177353</v>
      </c>
      <c r="G254" s="5">
        <f>G253+G56-1</f>
        <v>232617.5</v>
      </c>
      <c r="H254" s="5">
        <f>H253+H56</f>
        <v>0</v>
      </c>
      <c r="I254" s="5">
        <f>I253+I56</f>
        <v>0</v>
      </c>
      <c r="J254" s="4">
        <f>J253+J56</f>
        <v>0</v>
      </c>
    </row>
    <row r="255" spans="3:10" s="9" customFormat="1" ht="18.75" customHeight="1" x14ac:dyDescent="0.25">
      <c r="C255" s="76"/>
      <c r="D255" s="75"/>
      <c r="E255" s="74" t="s">
        <v>277</v>
      </c>
      <c r="F255" s="72"/>
      <c r="G255" s="73"/>
      <c r="H255" s="73"/>
      <c r="I255" s="73"/>
      <c r="J255" s="72"/>
    </row>
    <row r="256" spans="3:10" s="15" customFormat="1" ht="18.75" customHeight="1" x14ac:dyDescent="0.2">
      <c r="C256" s="71"/>
      <c r="D256" s="70" t="s">
        <v>276</v>
      </c>
      <c r="E256" s="69" t="s">
        <v>275</v>
      </c>
      <c r="F256" s="67"/>
      <c r="G256" s="68"/>
      <c r="H256" s="68"/>
      <c r="I256" s="68"/>
      <c r="J256" s="67"/>
    </row>
    <row r="257" spans="3:10" s="15" customFormat="1" x14ac:dyDescent="0.2">
      <c r="C257" s="45">
        <v>1310</v>
      </c>
      <c r="D257" s="19" t="s">
        <v>274</v>
      </c>
      <c r="E257" s="44" t="s">
        <v>273</v>
      </c>
      <c r="F257" s="39">
        <f>SUM(F258:F261)</f>
        <v>10</v>
      </c>
      <c r="G257" s="39">
        <f>SUM(G258:G261)</f>
        <v>10</v>
      </c>
      <c r="H257" s="39">
        <f>SUM(H258:H261)</f>
        <v>0</v>
      </c>
      <c r="I257" s="39">
        <f>SUM(I258:I261)</f>
        <v>0</v>
      </c>
      <c r="J257" s="39">
        <f>SUM(J258:J261)</f>
        <v>0</v>
      </c>
    </row>
    <row r="258" spans="3:10" x14ac:dyDescent="0.2">
      <c r="C258" s="66"/>
      <c r="D258" s="25" t="s">
        <v>272</v>
      </c>
      <c r="E258" s="65" t="s">
        <v>546</v>
      </c>
      <c r="F258" s="22">
        <v>10</v>
      </c>
      <c r="G258" s="23">
        <v>10</v>
      </c>
      <c r="H258" s="23"/>
      <c r="I258" s="23"/>
      <c r="J258" s="22"/>
    </row>
    <row r="259" spans="3:10" hidden="1" x14ac:dyDescent="0.2">
      <c r="C259" s="66"/>
      <c r="D259" s="25" t="s">
        <v>271</v>
      </c>
      <c r="E259" s="65" t="s">
        <v>21</v>
      </c>
      <c r="F259" s="22"/>
      <c r="G259" s="23"/>
      <c r="H259" s="23"/>
      <c r="I259" s="23"/>
      <c r="J259" s="22"/>
    </row>
    <row r="260" spans="3:10" hidden="1" x14ac:dyDescent="0.2">
      <c r="C260" s="66"/>
      <c r="D260" s="25" t="s">
        <v>270</v>
      </c>
      <c r="E260" s="65"/>
      <c r="F260" s="22"/>
      <c r="G260" s="23"/>
      <c r="H260" s="23"/>
      <c r="I260" s="23"/>
      <c r="J260" s="22"/>
    </row>
    <row r="261" spans="3:10" hidden="1" x14ac:dyDescent="0.2">
      <c r="C261" s="66"/>
      <c r="D261" s="25" t="s">
        <v>269</v>
      </c>
      <c r="E261" s="65"/>
      <c r="F261" s="22"/>
      <c r="G261" s="23"/>
      <c r="H261" s="23"/>
      <c r="I261" s="23"/>
      <c r="J261" s="22"/>
    </row>
    <row r="262" spans="3:10" s="15" customFormat="1" collapsed="1" x14ac:dyDescent="0.2">
      <c r="C262" s="45">
        <v>1320</v>
      </c>
      <c r="D262" s="19" t="s">
        <v>268</v>
      </c>
      <c r="E262" s="44" t="s">
        <v>267</v>
      </c>
      <c r="F262" s="16"/>
      <c r="G262" s="17"/>
      <c r="H262" s="17"/>
      <c r="I262" s="17"/>
      <c r="J262" s="16"/>
    </row>
    <row r="263" spans="3:10" s="15" customFormat="1" x14ac:dyDescent="0.2">
      <c r="C263" s="45">
        <v>1340</v>
      </c>
      <c r="D263" s="19" t="s">
        <v>266</v>
      </c>
      <c r="E263" s="44" t="s">
        <v>265</v>
      </c>
      <c r="F263" s="16"/>
      <c r="G263" s="17"/>
      <c r="H263" s="17"/>
      <c r="I263" s="17"/>
      <c r="J263" s="16"/>
    </row>
    <row r="264" spans="3:10" s="15" customFormat="1" x14ac:dyDescent="0.2">
      <c r="C264" s="45">
        <v>1350</v>
      </c>
      <c r="D264" s="19" t="s">
        <v>264</v>
      </c>
      <c r="E264" s="44" t="s">
        <v>263</v>
      </c>
      <c r="F264" s="16"/>
      <c r="G264" s="17"/>
      <c r="H264" s="17"/>
      <c r="I264" s="17"/>
      <c r="J264" s="16"/>
    </row>
    <row r="265" spans="3:10" s="15" customFormat="1" x14ac:dyDescent="0.2">
      <c r="C265" s="45">
        <v>1360</v>
      </c>
      <c r="D265" s="19" t="s">
        <v>262</v>
      </c>
      <c r="E265" s="44" t="s">
        <v>261</v>
      </c>
      <c r="F265" s="16"/>
      <c r="G265" s="17"/>
      <c r="H265" s="17"/>
      <c r="I265" s="17"/>
      <c r="J265" s="16"/>
    </row>
    <row r="266" spans="3:10" s="15" customFormat="1" x14ac:dyDescent="0.2">
      <c r="C266" s="45">
        <v>1370</v>
      </c>
      <c r="D266" s="19" t="s">
        <v>260</v>
      </c>
      <c r="E266" s="44" t="s">
        <v>259</v>
      </c>
      <c r="F266" s="39">
        <f>F267+F268</f>
        <v>142978</v>
      </c>
      <c r="G266" s="39">
        <f>G267+G268</f>
        <v>186499</v>
      </c>
      <c r="H266" s="39">
        <f>H267+H268</f>
        <v>0</v>
      </c>
      <c r="I266" s="39">
        <f>I267+I268</f>
        <v>0</v>
      </c>
      <c r="J266" s="39">
        <f>J267+J268</f>
        <v>0</v>
      </c>
    </row>
    <row r="267" spans="3:10" x14ac:dyDescent="0.2">
      <c r="C267" s="43"/>
      <c r="D267" s="64" t="s">
        <v>258</v>
      </c>
      <c r="E267" s="24" t="s">
        <v>257</v>
      </c>
      <c r="F267" s="22">
        <v>42733</v>
      </c>
      <c r="G267" s="23">
        <v>43521</v>
      </c>
      <c r="H267" s="23"/>
      <c r="I267" s="23"/>
      <c r="J267" s="22"/>
    </row>
    <row r="268" spans="3:10" x14ac:dyDescent="0.2">
      <c r="C268" s="43"/>
      <c r="D268" s="64" t="s">
        <v>256</v>
      </c>
      <c r="E268" s="24" t="s">
        <v>255</v>
      </c>
      <c r="F268" s="22">
        <v>100245</v>
      </c>
      <c r="G268" s="23">
        <v>142978</v>
      </c>
      <c r="H268" s="23"/>
      <c r="I268" s="23"/>
      <c r="J268" s="22"/>
    </row>
    <row r="269" spans="3:10" s="9" customFormat="1" ht="18.75" customHeight="1" collapsed="1" thickBot="1" x14ac:dyDescent="0.3">
      <c r="C269" s="55">
        <v>1300</v>
      </c>
      <c r="D269" s="54" t="s">
        <v>254</v>
      </c>
      <c r="E269" s="53" t="s">
        <v>253</v>
      </c>
      <c r="F269" s="51">
        <f>F257+F262+F263+F264+F265+F266</f>
        <v>142988</v>
      </c>
      <c r="G269" s="52">
        <f>G257+G262+G263+G264+G265+G266</f>
        <v>186509</v>
      </c>
      <c r="H269" s="52">
        <f>H257+H262+H263+H264+H265+H266</f>
        <v>0</v>
      </c>
      <c r="I269" s="52">
        <f>I257+I262+I263+I264+I265+I266</f>
        <v>0</v>
      </c>
      <c r="J269" s="51">
        <f>J257+J262+J263+J264+J265+J266</f>
        <v>0</v>
      </c>
    </row>
    <row r="270" spans="3:10" s="9" customFormat="1" ht="18.75" customHeight="1" x14ac:dyDescent="0.25">
      <c r="C270" s="50"/>
      <c r="D270" s="49" t="s">
        <v>252</v>
      </c>
      <c r="E270" s="48" t="s">
        <v>251</v>
      </c>
      <c r="F270" s="46"/>
      <c r="G270" s="47"/>
      <c r="H270" s="47"/>
      <c r="I270" s="47"/>
      <c r="J270" s="46"/>
    </row>
    <row r="271" spans="3:10" s="15" customFormat="1" x14ac:dyDescent="0.2">
      <c r="C271" s="45">
        <v>1410</v>
      </c>
      <c r="D271" s="19" t="s">
        <v>250</v>
      </c>
      <c r="E271" s="44" t="s">
        <v>249</v>
      </c>
      <c r="F271" s="38">
        <f>F272+F295</f>
        <v>0</v>
      </c>
      <c r="G271" s="39">
        <f>G272+G295</f>
        <v>0</v>
      </c>
      <c r="H271" s="39">
        <f>H272+H295</f>
        <v>0</v>
      </c>
      <c r="I271" s="39">
        <f>I272+I295</f>
        <v>0</v>
      </c>
      <c r="J271" s="38">
        <f>J272+J295</f>
        <v>0</v>
      </c>
    </row>
    <row r="272" spans="3:10" hidden="1" x14ac:dyDescent="0.2">
      <c r="C272" s="63"/>
      <c r="D272" s="25" t="s">
        <v>248</v>
      </c>
      <c r="E272" s="24" t="s">
        <v>247</v>
      </c>
      <c r="F272" s="29">
        <f>F273+F284</f>
        <v>0</v>
      </c>
      <c r="G272" s="30">
        <f>G273+G284</f>
        <v>0</v>
      </c>
      <c r="H272" s="30">
        <f>H273+H284</f>
        <v>0</v>
      </c>
      <c r="I272" s="30">
        <f>I273+I284</f>
        <v>0</v>
      </c>
      <c r="J272" s="29">
        <f>J273+J284</f>
        <v>0</v>
      </c>
    </row>
    <row r="273" spans="3:10" hidden="1" x14ac:dyDescent="0.2">
      <c r="C273" s="63"/>
      <c r="D273" s="25" t="s">
        <v>246</v>
      </c>
      <c r="E273" s="31" t="s">
        <v>221</v>
      </c>
      <c r="F273" s="29">
        <f>SUM(F274:F283)</f>
        <v>0</v>
      </c>
      <c r="G273" s="30">
        <f>SUM(G274:G283)</f>
        <v>0</v>
      </c>
      <c r="H273" s="30">
        <f>SUM(H274:H283)</f>
        <v>0</v>
      </c>
      <c r="I273" s="30">
        <f>SUM(I274:I283)</f>
        <v>0</v>
      </c>
      <c r="J273" s="29">
        <f>SUM(J274:J283)</f>
        <v>0</v>
      </c>
    </row>
    <row r="274" spans="3:10" hidden="1" x14ac:dyDescent="0.2">
      <c r="C274" s="28"/>
      <c r="D274" s="25" t="s">
        <v>245</v>
      </c>
      <c r="E274" s="27" t="s">
        <v>150</v>
      </c>
      <c r="F274" s="22"/>
      <c r="G274" s="23"/>
      <c r="H274" s="23"/>
      <c r="I274" s="23"/>
      <c r="J274" s="22"/>
    </row>
    <row r="275" spans="3:10" hidden="1" x14ac:dyDescent="0.2">
      <c r="C275" s="28"/>
      <c r="D275" s="25" t="s">
        <v>244</v>
      </c>
      <c r="E275" s="27" t="s">
        <v>148</v>
      </c>
      <c r="F275" s="22"/>
      <c r="G275" s="23"/>
      <c r="H275" s="23"/>
      <c r="I275" s="23"/>
      <c r="J275" s="22"/>
    </row>
    <row r="276" spans="3:10" hidden="1" x14ac:dyDescent="0.2">
      <c r="C276" s="28"/>
      <c r="D276" s="25" t="s">
        <v>243</v>
      </c>
      <c r="E276" s="27" t="s">
        <v>21</v>
      </c>
      <c r="F276" s="22"/>
      <c r="G276" s="23"/>
      <c r="H276" s="23"/>
      <c r="I276" s="23"/>
      <c r="J276" s="22"/>
    </row>
    <row r="277" spans="3:10" hidden="1" x14ac:dyDescent="0.2">
      <c r="C277" s="28"/>
      <c r="D277" s="25" t="s">
        <v>242</v>
      </c>
      <c r="E277" s="27"/>
      <c r="F277" s="22"/>
      <c r="G277" s="23"/>
      <c r="H277" s="23"/>
      <c r="I277" s="23"/>
      <c r="J277" s="22"/>
    </row>
    <row r="278" spans="3:10" hidden="1" x14ac:dyDescent="0.2">
      <c r="C278" s="28"/>
      <c r="D278" s="25" t="s">
        <v>241</v>
      </c>
      <c r="E278" s="27"/>
      <c r="F278" s="22"/>
      <c r="G278" s="23"/>
      <c r="H278" s="23"/>
      <c r="I278" s="23"/>
      <c r="J278" s="22"/>
    </row>
    <row r="279" spans="3:10" hidden="1" x14ac:dyDescent="0.2">
      <c r="C279" s="28"/>
      <c r="D279" s="25" t="s">
        <v>240</v>
      </c>
      <c r="E279" s="27"/>
      <c r="F279" s="22"/>
      <c r="G279" s="23"/>
      <c r="H279" s="23"/>
      <c r="I279" s="23"/>
      <c r="J279" s="22"/>
    </row>
    <row r="280" spans="3:10" hidden="1" x14ac:dyDescent="0.2">
      <c r="C280" s="28"/>
      <c r="D280" s="25" t="s">
        <v>239</v>
      </c>
      <c r="E280" s="27"/>
      <c r="F280" s="22"/>
      <c r="G280" s="23"/>
      <c r="H280" s="23"/>
      <c r="I280" s="23"/>
      <c r="J280" s="22"/>
    </row>
    <row r="281" spans="3:10" hidden="1" x14ac:dyDescent="0.2">
      <c r="C281" s="28"/>
      <c r="D281" s="25" t="s">
        <v>238</v>
      </c>
      <c r="E281" s="27"/>
      <c r="F281" s="22"/>
      <c r="G281" s="23"/>
      <c r="H281" s="23"/>
      <c r="I281" s="23"/>
      <c r="J281" s="22"/>
    </row>
    <row r="282" spans="3:10" hidden="1" x14ac:dyDescent="0.2">
      <c r="C282" s="28"/>
      <c r="D282" s="25" t="s">
        <v>237</v>
      </c>
      <c r="E282" s="27"/>
      <c r="F282" s="22"/>
      <c r="G282" s="23"/>
      <c r="H282" s="23"/>
      <c r="I282" s="23"/>
      <c r="J282" s="22"/>
    </row>
    <row r="283" spans="3:10" hidden="1" x14ac:dyDescent="0.2">
      <c r="C283" s="28"/>
      <c r="D283" s="25" t="s">
        <v>236</v>
      </c>
      <c r="E283" s="27"/>
      <c r="F283" s="22"/>
      <c r="G283" s="23"/>
      <c r="H283" s="23"/>
      <c r="I283" s="23"/>
      <c r="J283" s="22"/>
    </row>
    <row r="284" spans="3:10" hidden="1" x14ac:dyDescent="0.2">
      <c r="C284" s="26"/>
      <c r="D284" s="25" t="s">
        <v>235</v>
      </c>
      <c r="E284" s="42" t="s">
        <v>199</v>
      </c>
      <c r="F284" s="29">
        <f>SUM(F285:F294)</f>
        <v>0</v>
      </c>
      <c r="G284" s="30">
        <f>SUM(G285:G294)</f>
        <v>0</v>
      </c>
      <c r="H284" s="30">
        <f>SUM(H285:H294)</f>
        <v>0</v>
      </c>
      <c r="I284" s="30">
        <f>SUM(I285:I294)</f>
        <v>0</v>
      </c>
      <c r="J284" s="29">
        <f>SUM(J285:J294)</f>
        <v>0</v>
      </c>
    </row>
    <row r="285" spans="3:10" hidden="1" x14ac:dyDescent="0.2">
      <c r="C285" s="28"/>
      <c r="D285" s="25" t="s">
        <v>234</v>
      </c>
      <c r="E285" s="27" t="s">
        <v>150</v>
      </c>
      <c r="F285" s="22"/>
      <c r="G285" s="23"/>
      <c r="H285" s="23"/>
      <c r="I285" s="23"/>
      <c r="J285" s="22"/>
    </row>
    <row r="286" spans="3:10" hidden="1" x14ac:dyDescent="0.2">
      <c r="C286" s="28"/>
      <c r="D286" s="25" t="s">
        <v>233</v>
      </c>
      <c r="E286" s="27" t="s">
        <v>148</v>
      </c>
      <c r="F286" s="22"/>
      <c r="G286" s="23"/>
      <c r="H286" s="23"/>
      <c r="I286" s="23"/>
      <c r="J286" s="22"/>
    </row>
    <row r="287" spans="3:10" hidden="1" x14ac:dyDescent="0.2">
      <c r="C287" s="28"/>
      <c r="D287" s="25" t="s">
        <v>232</v>
      </c>
      <c r="E287" s="27" t="s">
        <v>21</v>
      </c>
      <c r="F287" s="22"/>
      <c r="G287" s="23"/>
      <c r="H287" s="23"/>
      <c r="I287" s="23"/>
      <c r="J287" s="22"/>
    </row>
    <row r="288" spans="3:10" hidden="1" x14ac:dyDescent="0.2">
      <c r="C288" s="28"/>
      <c r="D288" s="25" t="s">
        <v>231</v>
      </c>
      <c r="E288" s="27"/>
      <c r="F288" s="22"/>
      <c r="G288" s="23"/>
      <c r="H288" s="23"/>
      <c r="I288" s="23"/>
      <c r="J288" s="22"/>
    </row>
    <row r="289" spans="3:10" hidden="1" x14ac:dyDescent="0.2">
      <c r="C289" s="28"/>
      <c r="D289" s="25" t="s">
        <v>230</v>
      </c>
      <c r="E289" s="27"/>
      <c r="F289" s="22"/>
      <c r="G289" s="23"/>
      <c r="H289" s="23"/>
      <c r="I289" s="23"/>
      <c r="J289" s="22"/>
    </row>
    <row r="290" spans="3:10" hidden="1" x14ac:dyDescent="0.2">
      <c r="C290" s="28"/>
      <c r="D290" s="25" t="s">
        <v>229</v>
      </c>
      <c r="E290" s="27"/>
      <c r="F290" s="22"/>
      <c r="G290" s="23"/>
      <c r="H290" s="23"/>
      <c r="I290" s="23"/>
      <c r="J290" s="22"/>
    </row>
    <row r="291" spans="3:10" hidden="1" x14ac:dyDescent="0.2">
      <c r="C291" s="28"/>
      <c r="D291" s="25" t="s">
        <v>228</v>
      </c>
      <c r="E291" s="27"/>
      <c r="F291" s="22"/>
      <c r="G291" s="23"/>
      <c r="H291" s="23"/>
      <c r="I291" s="23"/>
      <c r="J291" s="22"/>
    </row>
    <row r="292" spans="3:10" hidden="1" x14ac:dyDescent="0.2">
      <c r="C292" s="28"/>
      <c r="D292" s="25" t="s">
        <v>227</v>
      </c>
      <c r="E292" s="27"/>
      <c r="F292" s="22"/>
      <c r="G292" s="23"/>
      <c r="H292" s="23"/>
      <c r="I292" s="23"/>
      <c r="J292" s="22"/>
    </row>
    <row r="293" spans="3:10" hidden="1" x14ac:dyDescent="0.2">
      <c r="C293" s="28"/>
      <c r="D293" s="25" t="s">
        <v>226</v>
      </c>
      <c r="E293" s="27"/>
      <c r="F293" s="22"/>
      <c r="G293" s="23"/>
      <c r="H293" s="23"/>
      <c r="I293" s="23"/>
      <c r="J293" s="22"/>
    </row>
    <row r="294" spans="3:10" hidden="1" x14ac:dyDescent="0.2">
      <c r="C294" s="28"/>
      <c r="D294" s="25" t="s">
        <v>225</v>
      </c>
      <c r="E294" s="62"/>
      <c r="F294" s="22"/>
      <c r="G294" s="23"/>
      <c r="H294" s="23"/>
      <c r="I294" s="23"/>
      <c r="J294" s="22"/>
    </row>
    <row r="295" spans="3:10" hidden="1" collapsed="1" x14ac:dyDescent="0.2">
      <c r="C295" s="26"/>
      <c r="D295" s="25" t="s">
        <v>224</v>
      </c>
      <c r="E295" s="24" t="s">
        <v>223</v>
      </c>
      <c r="F295" s="29">
        <f>F296+F317</f>
        <v>0</v>
      </c>
      <c r="G295" s="30">
        <f>G296+G317</f>
        <v>0</v>
      </c>
      <c r="H295" s="30">
        <f>H296+H317</f>
        <v>0</v>
      </c>
      <c r="I295" s="30">
        <f>I296+I317</f>
        <v>0</v>
      </c>
      <c r="J295" s="29">
        <f>J296+J317</f>
        <v>0</v>
      </c>
    </row>
    <row r="296" spans="3:10" hidden="1" x14ac:dyDescent="0.2">
      <c r="C296" s="26"/>
      <c r="D296" s="25" t="s">
        <v>222</v>
      </c>
      <c r="E296" s="42" t="s">
        <v>221</v>
      </c>
      <c r="F296" s="29">
        <f>SUM(F297:F316)</f>
        <v>0</v>
      </c>
      <c r="G296" s="30">
        <f>SUM(G297:G316)</f>
        <v>0</v>
      </c>
      <c r="H296" s="30">
        <f>SUM(H297:H316)</f>
        <v>0</v>
      </c>
      <c r="I296" s="30">
        <f>SUM(I297:I316)</f>
        <v>0</v>
      </c>
      <c r="J296" s="29">
        <f>SUM(J297:J316)</f>
        <v>0</v>
      </c>
    </row>
    <row r="297" spans="3:10" hidden="1" x14ac:dyDescent="0.2">
      <c r="C297" s="28"/>
      <c r="D297" s="25" t="s">
        <v>220</v>
      </c>
      <c r="E297" s="27" t="s">
        <v>122</v>
      </c>
      <c r="F297" s="22"/>
      <c r="G297" s="23"/>
      <c r="H297" s="23"/>
      <c r="I297" s="23"/>
      <c r="J297" s="22"/>
    </row>
    <row r="298" spans="3:10" hidden="1" x14ac:dyDescent="0.2">
      <c r="C298" s="28"/>
      <c r="D298" s="25" t="s">
        <v>219</v>
      </c>
      <c r="E298" s="27" t="s">
        <v>120</v>
      </c>
      <c r="F298" s="22"/>
      <c r="G298" s="23"/>
      <c r="H298" s="23"/>
      <c r="I298" s="23"/>
      <c r="J298" s="22"/>
    </row>
    <row r="299" spans="3:10" hidden="1" x14ac:dyDescent="0.2">
      <c r="C299" s="28"/>
      <c r="D299" s="25" t="s">
        <v>218</v>
      </c>
      <c r="E299" s="27" t="s">
        <v>21</v>
      </c>
      <c r="F299" s="22"/>
      <c r="G299" s="23"/>
      <c r="H299" s="23"/>
      <c r="I299" s="23"/>
      <c r="J299" s="22"/>
    </row>
    <row r="300" spans="3:10" hidden="1" x14ac:dyDescent="0.2">
      <c r="C300" s="28"/>
      <c r="D300" s="25" t="s">
        <v>217</v>
      </c>
      <c r="E300" s="27"/>
      <c r="F300" s="22"/>
      <c r="G300" s="23"/>
      <c r="H300" s="23"/>
      <c r="I300" s="23"/>
      <c r="J300" s="22"/>
    </row>
    <row r="301" spans="3:10" hidden="1" x14ac:dyDescent="0.2">
      <c r="C301" s="28"/>
      <c r="D301" s="25" t="s">
        <v>216</v>
      </c>
      <c r="E301" s="27"/>
      <c r="F301" s="22"/>
      <c r="G301" s="23"/>
      <c r="H301" s="23"/>
      <c r="I301" s="23"/>
      <c r="J301" s="22"/>
    </row>
    <row r="302" spans="3:10" hidden="1" x14ac:dyDescent="0.2">
      <c r="C302" s="28"/>
      <c r="D302" s="25" t="s">
        <v>215</v>
      </c>
      <c r="E302" s="27"/>
      <c r="F302" s="22"/>
      <c r="G302" s="23"/>
      <c r="H302" s="23"/>
      <c r="I302" s="23"/>
      <c r="J302" s="22"/>
    </row>
    <row r="303" spans="3:10" hidden="1" x14ac:dyDescent="0.2">
      <c r="C303" s="28"/>
      <c r="D303" s="25" t="s">
        <v>214</v>
      </c>
      <c r="E303" s="27"/>
      <c r="F303" s="22"/>
      <c r="G303" s="23"/>
      <c r="H303" s="23"/>
      <c r="I303" s="23"/>
      <c r="J303" s="22"/>
    </row>
    <row r="304" spans="3:10" hidden="1" x14ac:dyDescent="0.2">
      <c r="C304" s="28"/>
      <c r="D304" s="25" t="s">
        <v>213</v>
      </c>
      <c r="E304" s="27"/>
      <c r="F304" s="22"/>
      <c r="G304" s="23"/>
      <c r="H304" s="23"/>
      <c r="I304" s="23"/>
      <c r="J304" s="22"/>
    </row>
    <row r="305" spans="3:10" hidden="1" x14ac:dyDescent="0.2">
      <c r="C305" s="28"/>
      <c r="D305" s="25" t="s">
        <v>212</v>
      </c>
      <c r="E305" s="27"/>
      <c r="F305" s="22"/>
      <c r="G305" s="23"/>
      <c r="H305" s="23"/>
      <c r="I305" s="23"/>
      <c r="J305" s="22"/>
    </row>
    <row r="306" spans="3:10" hidden="1" x14ac:dyDescent="0.2">
      <c r="C306" s="28"/>
      <c r="D306" s="25" t="s">
        <v>211</v>
      </c>
      <c r="E306" s="27"/>
      <c r="F306" s="22"/>
      <c r="G306" s="23"/>
      <c r="H306" s="23"/>
      <c r="I306" s="23"/>
      <c r="J306" s="22"/>
    </row>
    <row r="307" spans="3:10" hidden="1" x14ac:dyDescent="0.2">
      <c r="C307" s="28"/>
      <c r="D307" s="25" t="s">
        <v>210</v>
      </c>
      <c r="E307" s="27"/>
      <c r="F307" s="22"/>
      <c r="G307" s="23"/>
      <c r="H307" s="23"/>
      <c r="I307" s="23"/>
      <c r="J307" s="22"/>
    </row>
    <row r="308" spans="3:10" hidden="1" x14ac:dyDescent="0.2">
      <c r="C308" s="28"/>
      <c r="D308" s="25" t="s">
        <v>209</v>
      </c>
      <c r="E308" s="27"/>
      <c r="F308" s="22"/>
      <c r="G308" s="23"/>
      <c r="H308" s="23"/>
      <c r="I308" s="23"/>
      <c r="J308" s="22"/>
    </row>
    <row r="309" spans="3:10" hidden="1" x14ac:dyDescent="0.2">
      <c r="C309" s="28"/>
      <c r="D309" s="25" t="s">
        <v>208</v>
      </c>
      <c r="E309" s="27"/>
      <c r="F309" s="22"/>
      <c r="G309" s="23"/>
      <c r="H309" s="23"/>
      <c r="I309" s="23"/>
      <c r="J309" s="22"/>
    </row>
    <row r="310" spans="3:10" hidden="1" x14ac:dyDescent="0.2">
      <c r="C310" s="28"/>
      <c r="D310" s="25" t="s">
        <v>207</v>
      </c>
      <c r="E310" s="27"/>
      <c r="F310" s="22"/>
      <c r="G310" s="23"/>
      <c r="H310" s="23"/>
      <c r="I310" s="23"/>
      <c r="J310" s="22"/>
    </row>
    <row r="311" spans="3:10" hidden="1" x14ac:dyDescent="0.2">
      <c r="C311" s="28"/>
      <c r="D311" s="25" t="s">
        <v>206</v>
      </c>
      <c r="E311" s="27"/>
      <c r="F311" s="22"/>
      <c r="G311" s="23"/>
      <c r="H311" s="23"/>
      <c r="I311" s="23"/>
      <c r="J311" s="22"/>
    </row>
    <row r="312" spans="3:10" hidden="1" x14ac:dyDescent="0.2">
      <c r="C312" s="28"/>
      <c r="D312" s="25" t="s">
        <v>205</v>
      </c>
      <c r="E312" s="27"/>
      <c r="F312" s="22"/>
      <c r="G312" s="23"/>
      <c r="H312" s="23"/>
      <c r="I312" s="23"/>
      <c r="J312" s="22"/>
    </row>
    <row r="313" spans="3:10" hidden="1" x14ac:dyDescent="0.2">
      <c r="C313" s="28"/>
      <c r="D313" s="25" t="s">
        <v>204</v>
      </c>
      <c r="E313" s="27"/>
      <c r="F313" s="22"/>
      <c r="G313" s="23"/>
      <c r="H313" s="23"/>
      <c r="I313" s="23"/>
      <c r="J313" s="22"/>
    </row>
    <row r="314" spans="3:10" hidden="1" x14ac:dyDescent="0.2">
      <c r="C314" s="28"/>
      <c r="D314" s="25" t="s">
        <v>203</v>
      </c>
      <c r="E314" s="27"/>
      <c r="F314" s="22"/>
      <c r="G314" s="23"/>
      <c r="H314" s="23"/>
      <c r="I314" s="23"/>
      <c r="J314" s="22"/>
    </row>
    <row r="315" spans="3:10" hidden="1" x14ac:dyDescent="0.2">
      <c r="C315" s="28"/>
      <c r="D315" s="25" t="s">
        <v>202</v>
      </c>
      <c r="E315" s="27"/>
      <c r="F315" s="22"/>
      <c r="G315" s="23"/>
      <c r="H315" s="23"/>
      <c r="I315" s="23"/>
      <c r="J315" s="22"/>
    </row>
    <row r="316" spans="3:10" hidden="1" x14ac:dyDescent="0.2">
      <c r="C316" s="28"/>
      <c r="D316" s="25" t="s">
        <v>201</v>
      </c>
      <c r="E316" s="27"/>
      <c r="F316" s="22"/>
      <c r="G316" s="23"/>
      <c r="H316" s="23"/>
      <c r="I316" s="23"/>
      <c r="J316" s="22"/>
    </row>
    <row r="317" spans="3:10" hidden="1" x14ac:dyDescent="0.2">
      <c r="C317" s="26"/>
      <c r="D317" s="25" t="s">
        <v>200</v>
      </c>
      <c r="E317" s="42" t="s">
        <v>199</v>
      </c>
      <c r="F317" s="29">
        <f>SUM(F318:F327)</f>
        <v>0</v>
      </c>
      <c r="G317" s="30">
        <f>SUM(G318:G327)</f>
        <v>0</v>
      </c>
      <c r="H317" s="30">
        <f>SUM(H318:H327)</f>
        <v>0</v>
      </c>
      <c r="I317" s="30">
        <f>SUM(I318:I327)</f>
        <v>0</v>
      </c>
      <c r="J317" s="29">
        <f>SUM(J318:J327)</f>
        <v>0</v>
      </c>
    </row>
    <row r="318" spans="3:10" hidden="1" x14ac:dyDescent="0.2">
      <c r="C318" s="28"/>
      <c r="D318" s="25" t="s">
        <v>198</v>
      </c>
      <c r="E318" s="27" t="s">
        <v>122</v>
      </c>
      <c r="F318" s="22"/>
      <c r="G318" s="23"/>
      <c r="H318" s="23"/>
      <c r="I318" s="23"/>
      <c r="J318" s="22"/>
    </row>
    <row r="319" spans="3:10" hidden="1" x14ac:dyDescent="0.2">
      <c r="C319" s="28"/>
      <c r="D319" s="25" t="s">
        <v>197</v>
      </c>
      <c r="E319" s="27" t="s">
        <v>120</v>
      </c>
      <c r="F319" s="22"/>
      <c r="G319" s="23"/>
      <c r="H319" s="23"/>
      <c r="I319" s="23"/>
      <c r="J319" s="22"/>
    </row>
    <row r="320" spans="3:10" hidden="1" x14ac:dyDescent="0.2">
      <c r="C320" s="28"/>
      <c r="D320" s="25" t="s">
        <v>196</v>
      </c>
      <c r="E320" s="27" t="s">
        <v>21</v>
      </c>
      <c r="F320" s="22"/>
      <c r="G320" s="23"/>
      <c r="H320" s="23"/>
      <c r="I320" s="23"/>
      <c r="J320" s="22"/>
    </row>
    <row r="321" spans="3:10" hidden="1" x14ac:dyDescent="0.2">
      <c r="C321" s="28"/>
      <c r="D321" s="25" t="s">
        <v>195</v>
      </c>
      <c r="E321" s="27"/>
      <c r="F321" s="22"/>
      <c r="G321" s="23"/>
      <c r="H321" s="23"/>
      <c r="I321" s="23"/>
      <c r="J321" s="22"/>
    </row>
    <row r="322" spans="3:10" hidden="1" x14ac:dyDescent="0.2">
      <c r="C322" s="28"/>
      <c r="D322" s="25" t="s">
        <v>194</v>
      </c>
      <c r="E322" s="27"/>
      <c r="F322" s="22"/>
      <c r="G322" s="23"/>
      <c r="H322" s="23"/>
      <c r="I322" s="23"/>
      <c r="J322" s="22"/>
    </row>
    <row r="323" spans="3:10" hidden="1" x14ac:dyDescent="0.2">
      <c r="C323" s="28"/>
      <c r="D323" s="25" t="s">
        <v>193</v>
      </c>
      <c r="E323" s="27"/>
      <c r="F323" s="22"/>
      <c r="G323" s="23"/>
      <c r="H323" s="23"/>
      <c r="I323" s="23"/>
      <c r="J323" s="22"/>
    </row>
    <row r="324" spans="3:10" hidden="1" x14ac:dyDescent="0.2">
      <c r="C324" s="28"/>
      <c r="D324" s="25" t="s">
        <v>192</v>
      </c>
      <c r="E324" s="27"/>
      <c r="F324" s="22"/>
      <c r="G324" s="23"/>
      <c r="H324" s="23"/>
      <c r="I324" s="23"/>
      <c r="J324" s="22"/>
    </row>
    <row r="325" spans="3:10" hidden="1" x14ac:dyDescent="0.2">
      <c r="C325" s="28"/>
      <c r="D325" s="25" t="s">
        <v>191</v>
      </c>
      <c r="E325" s="27"/>
      <c r="F325" s="22"/>
      <c r="G325" s="23"/>
      <c r="H325" s="23"/>
      <c r="I325" s="23"/>
      <c r="J325" s="22"/>
    </row>
    <row r="326" spans="3:10" hidden="1" x14ac:dyDescent="0.2">
      <c r="C326" s="28"/>
      <c r="D326" s="25" t="s">
        <v>190</v>
      </c>
      <c r="E326" s="27"/>
      <c r="F326" s="22"/>
      <c r="G326" s="23"/>
      <c r="H326" s="23"/>
      <c r="I326" s="23"/>
      <c r="J326" s="22"/>
    </row>
    <row r="327" spans="3:10" hidden="1" x14ac:dyDescent="0.2">
      <c r="C327" s="28"/>
      <c r="D327" s="25" t="s">
        <v>189</v>
      </c>
      <c r="E327" s="27"/>
      <c r="F327" s="22"/>
      <c r="G327" s="23"/>
      <c r="H327" s="23"/>
      <c r="I327" s="23"/>
      <c r="J327" s="22"/>
    </row>
    <row r="328" spans="3:10" hidden="1" x14ac:dyDescent="0.2">
      <c r="C328" s="28"/>
      <c r="D328" s="25" t="s">
        <v>188</v>
      </c>
      <c r="E328" s="27"/>
      <c r="F328" s="22"/>
      <c r="G328" s="23"/>
      <c r="H328" s="23"/>
      <c r="I328" s="23"/>
      <c r="J328" s="22"/>
    </row>
    <row r="329" spans="3:10" hidden="1" x14ac:dyDescent="0.2">
      <c r="C329" s="28"/>
      <c r="D329" s="25" t="s">
        <v>187</v>
      </c>
      <c r="E329" s="27"/>
      <c r="F329" s="22"/>
      <c r="G329" s="23"/>
      <c r="H329" s="23"/>
      <c r="I329" s="23"/>
      <c r="J329" s="22"/>
    </row>
    <row r="330" spans="3:10" hidden="1" x14ac:dyDescent="0.2">
      <c r="C330" s="28"/>
      <c r="D330" s="25" t="s">
        <v>186</v>
      </c>
      <c r="E330" s="27"/>
      <c r="F330" s="22"/>
      <c r="G330" s="23"/>
      <c r="H330" s="23"/>
      <c r="I330" s="23"/>
      <c r="J330" s="22"/>
    </row>
    <row r="331" spans="3:10" hidden="1" x14ac:dyDescent="0.2">
      <c r="C331" s="28"/>
      <c r="D331" s="25" t="s">
        <v>185</v>
      </c>
      <c r="E331" s="27"/>
      <c r="F331" s="22"/>
      <c r="G331" s="23"/>
      <c r="H331" s="23"/>
      <c r="I331" s="23"/>
      <c r="J331" s="22"/>
    </row>
    <row r="332" spans="3:10" hidden="1" x14ac:dyDescent="0.2">
      <c r="C332" s="28"/>
      <c r="D332" s="25" t="s">
        <v>184</v>
      </c>
      <c r="E332" s="27"/>
      <c r="F332" s="22"/>
      <c r="G332" s="23"/>
      <c r="H332" s="23"/>
      <c r="I332" s="23"/>
      <c r="J332" s="22"/>
    </row>
    <row r="333" spans="3:10" hidden="1" x14ac:dyDescent="0.2">
      <c r="C333" s="28"/>
      <c r="D333" s="25" t="s">
        <v>183</v>
      </c>
      <c r="E333" s="27"/>
      <c r="F333" s="22"/>
      <c r="G333" s="23"/>
      <c r="H333" s="23"/>
      <c r="I333" s="23"/>
      <c r="J333" s="22"/>
    </row>
    <row r="334" spans="3:10" hidden="1" x14ac:dyDescent="0.2">
      <c r="C334" s="28"/>
      <c r="D334" s="25" t="s">
        <v>182</v>
      </c>
      <c r="E334" s="27"/>
      <c r="F334" s="22"/>
      <c r="G334" s="23"/>
      <c r="H334" s="23"/>
      <c r="I334" s="23"/>
      <c r="J334" s="22"/>
    </row>
    <row r="335" spans="3:10" hidden="1" x14ac:dyDescent="0.2">
      <c r="C335" s="28"/>
      <c r="D335" s="25" t="s">
        <v>181</v>
      </c>
      <c r="E335" s="27"/>
      <c r="F335" s="22"/>
      <c r="G335" s="23"/>
      <c r="H335" s="23"/>
      <c r="I335" s="23"/>
      <c r="J335" s="22"/>
    </row>
    <row r="336" spans="3:10" hidden="1" x14ac:dyDescent="0.2">
      <c r="C336" s="28"/>
      <c r="D336" s="25" t="s">
        <v>180</v>
      </c>
      <c r="E336" s="27"/>
      <c r="F336" s="22"/>
      <c r="G336" s="23"/>
      <c r="H336" s="23"/>
      <c r="I336" s="23"/>
      <c r="J336" s="22"/>
    </row>
    <row r="337" spans="3:10" hidden="1" x14ac:dyDescent="0.2">
      <c r="C337" s="28"/>
      <c r="D337" s="25" t="s">
        <v>179</v>
      </c>
      <c r="E337" s="27"/>
      <c r="F337" s="22"/>
      <c r="G337" s="23"/>
      <c r="H337" s="23"/>
      <c r="I337" s="23"/>
      <c r="J337" s="22"/>
    </row>
    <row r="338" spans="3:10" s="15" customFormat="1" collapsed="1" x14ac:dyDescent="0.2">
      <c r="C338" s="45">
        <v>1420</v>
      </c>
      <c r="D338" s="19" t="s">
        <v>178</v>
      </c>
      <c r="E338" s="44" t="s">
        <v>177</v>
      </c>
      <c r="F338" s="16"/>
      <c r="G338" s="17"/>
      <c r="H338" s="17"/>
      <c r="I338" s="17"/>
      <c r="J338" s="16"/>
    </row>
    <row r="339" spans="3:10" s="15" customFormat="1" x14ac:dyDescent="0.2">
      <c r="C339" s="45">
        <v>1430</v>
      </c>
      <c r="D339" s="19" t="s">
        <v>176</v>
      </c>
      <c r="E339" s="44" t="s">
        <v>175</v>
      </c>
      <c r="F339" s="16"/>
      <c r="G339" s="17"/>
      <c r="H339" s="17"/>
      <c r="I339" s="17"/>
      <c r="J339" s="16"/>
    </row>
    <row r="340" spans="3:10" s="15" customFormat="1" x14ac:dyDescent="0.2">
      <c r="C340" s="45">
        <v>1450</v>
      </c>
      <c r="D340" s="19" t="s">
        <v>174</v>
      </c>
      <c r="E340" s="44" t="s">
        <v>4</v>
      </c>
      <c r="F340" s="60">
        <f>F341+F342+F343</f>
        <v>0</v>
      </c>
      <c r="G340" s="61">
        <f>G341+G342+G343</f>
        <v>0</v>
      </c>
      <c r="H340" s="61">
        <f>H341+H342+H343</f>
        <v>0</v>
      </c>
      <c r="I340" s="61">
        <f>I341+I342+I343</f>
        <v>0</v>
      </c>
      <c r="J340" s="60">
        <f>J341+J342+J343</f>
        <v>0</v>
      </c>
    </row>
    <row r="341" spans="3:10" hidden="1" x14ac:dyDescent="0.2">
      <c r="C341" s="59"/>
      <c r="D341" s="58" t="s">
        <v>173</v>
      </c>
      <c r="E341" s="27"/>
      <c r="F341" s="56"/>
      <c r="G341" s="57"/>
      <c r="H341" s="57"/>
      <c r="I341" s="57"/>
      <c r="J341" s="56"/>
    </row>
    <row r="342" spans="3:10" hidden="1" x14ac:dyDescent="0.2">
      <c r="C342" s="59"/>
      <c r="D342" s="58" t="s">
        <v>172</v>
      </c>
      <c r="E342" s="27"/>
      <c r="F342" s="56"/>
      <c r="G342" s="57"/>
      <c r="H342" s="57"/>
      <c r="I342" s="57"/>
      <c r="J342" s="56"/>
    </row>
    <row r="343" spans="3:10" hidden="1" x14ac:dyDescent="0.2">
      <c r="C343" s="59"/>
      <c r="D343" s="58" t="s">
        <v>171</v>
      </c>
      <c r="E343" s="27"/>
      <c r="F343" s="56"/>
      <c r="G343" s="57"/>
      <c r="H343" s="57"/>
      <c r="I343" s="57"/>
      <c r="J343" s="56"/>
    </row>
    <row r="344" spans="3:10" s="9" customFormat="1" ht="18.75" customHeight="1" thickBot="1" x14ac:dyDescent="0.3">
      <c r="C344" s="55">
        <v>1400</v>
      </c>
      <c r="D344" s="54" t="s">
        <v>170</v>
      </c>
      <c r="E344" s="53" t="s">
        <v>746</v>
      </c>
      <c r="F344" s="51">
        <f>F271+F338+F339+F340</f>
        <v>0</v>
      </c>
      <c r="G344" s="52">
        <f>G271+G338+G339+G340</f>
        <v>0</v>
      </c>
      <c r="H344" s="52">
        <f>H271+H338+H339+H340</f>
        <v>0</v>
      </c>
      <c r="I344" s="52">
        <f>I271+I338+I339+I340</f>
        <v>0</v>
      </c>
      <c r="J344" s="51">
        <f>J271+J338+J339+J340</f>
        <v>0</v>
      </c>
    </row>
    <row r="345" spans="3:10" s="9" customFormat="1" ht="18.75" customHeight="1" x14ac:dyDescent="0.25">
      <c r="C345" s="50"/>
      <c r="D345" s="49" t="s">
        <v>169</v>
      </c>
      <c r="E345" s="48" t="s">
        <v>168</v>
      </c>
      <c r="F345" s="46"/>
      <c r="G345" s="47"/>
      <c r="H345" s="47"/>
      <c r="I345" s="47"/>
      <c r="J345" s="46"/>
    </row>
    <row r="346" spans="3:10" s="15" customFormat="1" x14ac:dyDescent="0.2">
      <c r="C346" s="45">
        <v>1510</v>
      </c>
      <c r="D346" s="19" t="s">
        <v>167</v>
      </c>
      <c r="E346" s="44" t="s">
        <v>166</v>
      </c>
      <c r="F346" s="39">
        <v>11249</v>
      </c>
      <c r="G346" s="39">
        <f>G347+G370</f>
        <v>0</v>
      </c>
      <c r="H346" s="39">
        <f>H347+H370</f>
        <v>0</v>
      </c>
      <c r="I346" s="39">
        <f>I347+I370</f>
        <v>0</v>
      </c>
      <c r="J346" s="39"/>
    </row>
    <row r="347" spans="3:10" x14ac:dyDescent="0.2">
      <c r="C347" s="26"/>
      <c r="D347" s="25" t="s">
        <v>165</v>
      </c>
      <c r="E347" s="24" t="s">
        <v>164</v>
      </c>
      <c r="F347" s="29">
        <f>F348</f>
        <v>11164</v>
      </c>
      <c r="G347" s="30">
        <f>G348+G359</f>
        <v>0</v>
      </c>
      <c r="H347" s="30">
        <f>H348+H359</f>
        <v>0</v>
      </c>
      <c r="I347" s="30">
        <f>I348+I359</f>
        <v>0</v>
      </c>
      <c r="J347" s="29">
        <f>J348</f>
        <v>0</v>
      </c>
    </row>
    <row r="348" spans="3:10" x14ac:dyDescent="0.2">
      <c r="C348" s="26"/>
      <c r="D348" s="25" t="s">
        <v>163</v>
      </c>
      <c r="E348" s="42" t="s">
        <v>136</v>
      </c>
      <c r="F348" s="29">
        <f>F349</f>
        <v>11164</v>
      </c>
      <c r="G348" s="30">
        <f>SUM(G349:G358)</f>
        <v>0</v>
      </c>
      <c r="H348" s="30">
        <f>SUM(H349:H358)</f>
        <v>0</v>
      </c>
      <c r="I348" s="30">
        <f>SUM(I349:I358)</f>
        <v>0</v>
      </c>
      <c r="J348" s="29">
        <f>J349</f>
        <v>0</v>
      </c>
    </row>
    <row r="349" spans="3:10" x14ac:dyDescent="0.2">
      <c r="C349" s="28"/>
      <c r="D349" s="25" t="s">
        <v>162</v>
      </c>
      <c r="E349" s="27" t="s">
        <v>663</v>
      </c>
      <c r="F349" s="22">
        <v>11164</v>
      </c>
      <c r="G349" s="23"/>
      <c r="H349" s="23"/>
      <c r="I349" s="23"/>
      <c r="J349" s="22"/>
    </row>
    <row r="350" spans="3:10" hidden="1" x14ac:dyDescent="0.2">
      <c r="C350" s="28"/>
      <c r="D350" s="25" t="s">
        <v>161</v>
      </c>
      <c r="E350" s="27" t="s">
        <v>148</v>
      </c>
      <c r="F350" s="22"/>
      <c r="G350" s="23"/>
      <c r="H350" s="23"/>
      <c r="I350" s="23"/>
      <c r="J350" s="22"/>
    </row>
    <row r="351" spans="3:10" hidden="1" x14ac:dyDescent="0.2">
      <c r="C351" s="28"/>
      <c r="D351" s="25" t="s">
        <v>160</v>
      </c>
      <c r="E351" s="27" t="s">
        <v>21</v>
      </c>
      <c r="F351" s="22"/>
      <c r="G351" s="23"/>
      <c r="H351" s="23"/>
      <c r="I351" s="23"/>
      <c r="J351" s="22"/>
    </row>
    <row r="352" spans="3:10" hidden="1" x14ac:dyDescent="0.2">
      <c r="C352" s="28"/>
      <c r="D352" s="25" t="s">
        <v>159</v>
      </c>
      <c r="E352" s="27"/>
      <c r="F352" s="22"/>
      <c r="G352" s="23"/>
      <c r="H352" s="23"/>
      <c r="I352" s="23"/>
      <c r="J352" s="22"/>
    </row>
    <row r="353" spans="3:10" hidden="1" x14ac:dyDescent="0.2">
      <c r="C353" s="28"/>
      <c r="D353" s="25" t="s">
        <v>158</v>
      </c>
      <c r="E353" s="27"/>
      <c r="F353" s="22"/>
      <c r="G353" s="23"/>
      <c r="H353" s="23"/>
      <c r="I353" s="23"/>
      <c r="J353" s="22"/>
    </row>
    <row r="354" spans="3:10" hidden="1" x14ac:dyDescent="0.2">
      <c r="C354" s="28"/>
      <c r="D354" s="25" t="s">
        <v>157</v>
      </c>
      <c r="E354" s="27"/>
      <c r="F354" s="22"/>
      <c r="G354" s="23"/>
      <c r="H354" s="23"/>
      <c r="I354" s="23"/>
      <c r="J354" s="22"/>
    </row>
    <row r="355" spans="3:10" hidden="1" x14ac:dyDescent="0.2">
      <c r="C355" s="28"/>
      <c r="D355" s="25" t="s">
        <v>156</v>
      </c>
      <c r="E355" s="27"/>
      <c r="F355" s="22"/>
      <c r="G355" s="23"/>
      <c r="H355" s="23"/>
      <c r="I355" s="23"/>
      <c r="J355" s="22"/>
    </row>
    <row r="356" spans="3:10" hidden="1" x14ac:dyDescent="0.2">
      <c r="C356" s="28"/>
      <c r="D356" s="25" t="s">
        <v>155</v>
      </c>
      <c r="E356" s="27"/>
      <c r="F356" s="22"/>
      <c r="G356" s="23"/>
      <c r="H356" s="23"/>
      <c r="I356" s="23"/>
      <c r="J356" s="22"/>
    </row>
    <row r="357" spans="3:10" hidden="1" x14ac:dyDescent="0.2">
      <c r="C357" s="28"/>
      <c r="D357" s="25" t="s">
        <v>154</v>
      </c>
      <c r="E357" s="27"/>
      <c r="F357" s="22"/>
      <c r="G357" s="23"/>
      <c r="H357" s="23"/>
      <c r="I357" s="23"/>
      <c r="J357" s="22"/>
    </row>
    <row r="358" spans="3:10" hidden="1" x14ac:dyDescent="0.2">
      <c r="C358" s="28"/>
      <c r="D358" s="25" t="s">
        <v>153</v>
      </c>
      <c r="E358" s="27"/>
      <c r="F358" s="22"/>
      <c r="G358" s="23"/>
      <c r="H358" s="23"/>
      <c r="I358" s="23"/>
      <c r="J358" s="22"/>
    </row>
    <row r="359" spans="3:10" x14ac:dyDescent="0.2">
      <c r="C359" s="26"/>
      <c r="D359" s="25" t="s">
        <v>152</v>
      </c>
      <c r="E359" s="42" t="s">
        <v>124</v>
      </c>
      <c r="F359" s="29">
        <f>SUM(F360:F369)</f>
        <v>85</v>
      </c>
      <c r="G359" s="30">
        <f>SUM(G360:G369)</f>
        <v>0</v>
      </c>
      <c r="H359" s="30">
        <f>SUM(H360:H369)</f>
        <v>0</v>
      </c>
      <c r="I359" s="30">
        <f>SUM(I360:I369)</f>
        <v>0</v>
      </c>
      <c r="J359" s="29">
        <f>SUM(J360:J369)</f>
        <v>0</v>
      </c>
    </row>
    <row r="360" spans="3:10" x14ac:dyDescent="0.2">
      <c r="C360" s="28"/>
      <c r="D360" s="25" t="s">
        <v>151</v>
      </c>
      <c r="E360" s="27" t="s">
        <v>663</v>
      </c>
      <c r="F360" s="22">
        <v>85</v>
      </c>
      <c r="G360" s="23"/>
      <c r="H360" s="23"/>
      <c r="I360" s="23"/>
      <c r="J360" s="22"/>
    </row>
    <row r="361" spans="3:10" hidden="1" x14ac:dyDescent="0.2">
      <c r="C361" s="28"/>
      <c r="D361" s="25" t="s">
        <v>149</v>
      </c>
      <c r="E361" s="27" t="s">
        <v>148</v>
      </c>
      <c r="F361" s="22"/>
      <c r="G361" s="23"/>
      <c r="H361" s="23"/>
      <c r="I361" s="23"/>
      <c r="J361" s="22"/>
    </row>
    <row r="362" spans="3:10" hidden="1" x14ac:dyDescent="0.2">
      <c r="C362" s="28"/>
      <c r="D362" s="25" t="s">
        <v>147</v>
      </c>
      <c r="E362" s="27" t="s">
        <v>21</v>
      </c>
      <c r="F362" s="22"/>
      <c r="G362" s="23"/>
      <c r="H362" s="23"/>
      <c r="I362" s="23"/>
      <c r="J362" s="22"/>
    </row>
    <row r="363" spans="3:10" hidden="1" x14ac:dyDescent="0.2">
      <c r="C363" s="28"/>
      <c r="D363" s="25" t="s">
        <v>146</v>
      </c>
      <c r="E363" s="27"/>
      <c r="F363" s="22"/>
      <c r="G363" s="23"/>
      <c r="H363" s="23"/>
      <c r="I363" s="23"/>
      <c r="J363" s="22"/>
    </row>
    <row r="364" spans="3:10" hidden="1" x14ac:dyDescent="0.2">
      <c r="C364" s="28"/>
      <c r="D364" s="25" t="s">
        <v>145</v>
      </c>
      <c r="E364" s="27"/>
      <c r="F364" s="22"/>
      <c r="G364" s="23"/>
      <c r="H364" s="23"/>
      <c r="I364" s="23"/>
      <c r="J364" s="22"/>
    </row>
    <row r="365" spans="3:10" hidden="1" x14ac:dyDescent="0.2">
      <c r="C365" s="28"/>
      <c r="D365" s="25" t="s">
        <v>144</v>
      </c>
      <c r="E365" s="27"/>
      <c r="F365" s="22"/>
      <c r="G365" s="23"/>
      <c r="H365" s="23"/>
      <c r="I365" s="23"/>
      <c r="J365" s="22"/>
    </row>
    <row r="366" spans="3:10" hidden="1" x14ac:dyDescent="0.2">
      <c r="C366" s="28"/>
      <c r="D366" s="25" t="s">
        <v>143</v>
      </c>
      <c r="E366" s="27"/>
      <c r="F366" s="22"/>
      <c r="G366" s="23"/>
      <c r="H366" s="23"/>
      <c r="I366" s="23"/>
      <c r="J366" s="22"/>
    </row>
    <row r="367" spans="3:10" hidden="1" x14ac:dyDescent="0.2">
      <c r="C367" s="28"/>
      <c r="D367" s="25" t="s">
        <v>142</v>
      </c>
      <c r="E367" s="27"/>
      <c r="F367" s="22"/>
      <c r="G367" s="23"/>
      <c r="H367" s="23"/>
      <c r="I367" s="23"/>
      <c r="J367" s="22"/>
    </row>
    <row r="368" spans="3:10" hidden="1" x14ac:dyDescent="0.2">
      <c r="C368" s="28"/>
      <c r="D368" s="25" t="s">
        <v>141</v>
      </c>
      <c r="E368" s="27"/>
      <c r="F368" s="22"/>
      <c r="G368" s="23"/>
      <c r="H368" s="23"/>
      <c r="I368" s="23"/>
      <c r="J368" s="22"/>
    </row>
    <row r="369" spans="3:10" hidden="1" x14ac:dyDescent="0.2">
      <c r="C369" s="28"/>
      <c r="D369" s="25" t="s">
        <v>140</v>
      </c>
      <c r="E369" s="27"/>
      <c r="F369" s="22"/>
      <c r="G369" s="23"/>
      <c r="H369" s="23"/>
      <c r="I369" s="23"/>
      <c r="J369" s="22"/>
    </row>
    <row r="370" spans="3:10" collapsed="1" x14ac:dyDescent="0.2">
      <c r="C370" s="26"/>
      <c r="D370" s="25" t="s">
        <v>139</v>
      </c>
      <c r="E370" s="24" t="s">
        <v>138</v>
      </c>
      <c r="F370" s="29">
        <f>F371+F382</f>
        <v>0</v>
      </c>
      <c r="G370" s="30">
        <f>G371+G382</f>
        <v>0</v>
      </c>
      <c r="H370" s="30">
        <f>H371+H382</f>
        <v>0</v>
      </c>
      <c r="I370" s="30">
        <f>I371+I382</f>
        <v>0</v>
      </c>
      <c r="J370" s="29">
        <f>J371+J382</f>
        <v>0</v>
      </c>
    </row>
    <row r="371" spans="3:10" hidden="1" x14ac:dyDescent="0.2">
      <c r="C371" s="26"/>
      <c r="D371" s="25" t="s">
        <v>137</v>
      </c>
      <c r="E371" s="42" t="s">
        <v>136</v>
      </c>
      <c r="F371" s="29">
        <f>SUM(F372:F381)</f>
        <v>0</v>
      </c>
      <c r="G371" s="30">
        <f>SUM(G372:G381)</f>
        <v>0</v>
      </c>
      <c r="H371" s="30">
        <f>SUM(H372:H381)</f>
        <v>0</v>
      </c>
      <c r="I371" s="30">
        <f>SUM(I372:I381)</f>
        <v>0</v>
      </c>
      <c r="J371" s="29">
        <f>SUM(J372:J381)</f>
        <v>0</v>
      </c>
    </row>
    <row r="372" spans="3:10" hidden="1" x14ac:dyDescent="0.2">
      <c r="C372" s="28"/>
      <c r="D372" s="25" t="s">
        <v>135</v>
      </c>
      <c r="E372" s="27" t="s">
        <v>518</v>
      </c>
      <c r="F372" s="22"/>
      <c r="G372" s="23"/>
      <c r="H372" s="23"/>
      <c r="I372" s="23"/>
      <c r="J372" s="22"/>
    </row>
    <row r="373" spans="3:10" hidden="1" x14ac:dyDescent="0.2">
      <c r="C373" s="28"/>
      <c r="D373" s="25" t="s">
        <v>134</v>
      </c>
      <c r="E373" s="27" t="s">
        <v>23</v>
      </c>
      <c r="F373" s="22"/>
      <c r="G373" s="23"/>
      <c r="H373" s="23"/>
      <c r="I373" s="23"/>
      <c r="J373" s="22"/>
    </row>
    <row r="374" spans="3:10" hidden="1" x14ac:dyDescent="0.2">
      <c r="C374" s="28"/>
      <c r="D374" s="25" t="s">
        <v>133</v>
      </c>
      <c r="E374" s="27" t="s">
        <v>21</v>
      </c>
      <c r="F374" s="22"/>
      <c r="G374" s="23"/>
      <c r="H374" s="23"/>
      <c r="I374" s="23"/>
      <c r="J374" s="22"/>
    </row>
    <row r="375" spans="3:10" hidden="1" x14ac:dyDescent="0.2">
      <c r="C375" s="28"/>
      <c r="D375" s="25" t="s">
        <v>132</v>
      </c>
      <c r="E375" s="27"/>
      <c r="F375" s="22"/>
      <c r="G375" s="23"/>
      <c r="H375" s="23"/>
      <c r="I375" s="23"/>
      <c r="J375" s="22"/>
    </row>
    <row r="376" spans="3:10" hidden="1" x14ac:dyDescent="0.2">
      <c r="C376" s="28"/>
      <c r="D376" s="25" t="s">
        <v>131</v>
      </c>
      <c r="E376" s="27"/>
      <c r="F376" s="22"/>
      <c r="G376" s="23"/>
      <c r="H376" s="23"/>
      <c r="I376" s="23"/>
      <c r="J376" s="22"/>
    </row>
    <row r="377" spans="3:10" hidden="1" x14ac:dyDescent="0.2">
      <c r="C377" s="28"/>
      <c r="D377" s="25" t="s">
        <v>130</v>
      </c>
      <c r="E377" s="27"/>
      <c r="F377" s="22"/>
      <c r="G377" s="23"/>
      <c r="H377" s="23"/>
      <c r="I377" s="23"/>
      <c r="J377" s="22"/>
    </row>
    <row r="378" spans="3:10" hidden="1" x14ac:dyDescent="0.2">
      <c r="C378" s="28"/>
      <c r="D378" s="25" t="s">
        <v>129</v>
      </c>
      <c r="E378" s="27"/>
      <c r="F378" s="22"/>
      <c r="G378" s="23"/>
      <c r="H378" s="23"/>
      <c r="I378" s="23"/>
      <c r="J378" s="22"/>
    </row>
    <row r="379" spans="3:10" hidden="1" x14ac:dyDescent="0.2">
      <c r="C379" s="28"/>
      <c r="D379" s="25" t="s">
        <v>128</v>
      </c>
      <c r="E379" s="27"/>
      <c r="F379" s="22"/>
      <c r="G379" s="23"/>
      <c r="H379" s="23"/>
      <c r="I379" s="23"/>
      <c r="J379" s="22"/>
    </row>
    <row r="380" spans="3:10" hidden="1" x14ac:dyDescent="0.2">
      <c r="C380" s="28"/>
      <c r="D380" s="25" t="s">
        <v>127</v>
      </c>
      <c r="E380" s="27"/>
      <c r="F380" s="22"/>
      <c r="G380" s="23"/>
      <c r="H380" s="23"/>
      <c r="I380" s="23"/>
      <c r="J380" s="22"/>
    </row>
    <row r="381" spans="3:10" hidden="1" x14ac:dyDescent="0.2">
      <c r="C381" s="28"/>
      <c r="D381" s="25" t="s">
        <v>126</v>
      </c>
      <c r="E381" s="27"/>
      <c r="F381" s="22"/>
      <c r="G381" s="23"/>
      <c r="H381" s="23"/>
      <c r="I381" s="23"/>
      <c r="J381" s="22"/>
    </row>
    <row r="382" spans="3:10" hidden="1" x14ac:dyDescent="0.2">
      <c r="C382" s="26"/>
      <c r="D382" s="25" t="s">
        <v>125</v>
      </c>
      <c r="E382" s="42" t="s">
        <v>124</v>
      </c>
      <c r="F382" s="29">
        <f>SUM(F383:F392)</f>
        <v>0</v>
      </c>
      <c r="G382" s="30">
        <f>SUM(G383:G392)</f>
        <v>0</v>
      </c>
      <c r="H382" s="30">
        <f>SUM(H383:H392)</f>
        <v>0</v>
      </c>
      <c r="I382" s="30">
        <f>SUM(I383:I392)</f>
        <v>0</v>
      </c>
      <c r="J382" s="29">
        <f>SUM(J383:J392)</f>
        <v>0</v>
      </c>
    </row>
    <row r="383" spans="3:10" hidden="1" x14ac:dyDescent="0.2">
      <c r="C383" s="28"/>
      <c r="D383" s="25" t="s">
        <v>123</v>
      </c>
      <c r="E383" s="27" t="s">
        <v>25</v>
      </c>
      <c r="F383" s="22"/>
      <c r="G383" s="23"/>
      <c r="H383" s="23"/>
      <c r="I383" s="23"/>
      <c r="J383" s="22"/>
    </row>
    <row r="384" spans="3:10" hidden="1" x14ac:dyDescent="0.2">
      <c r="C384" s="28"/>
      <c r="D384" s="25" t="s">
        <v>121</v>
      </c>
      <c r="E384" s="27" t="s">
        <v>23</v>
      </c>
      <c r="F384" s="22"/>
      <c r="G384" s="23"/>
      <c r="H384" s="23"/>
      <c r="I384" s="23"/>
      <c r="J384" s="22"/>
    </row>
    <row r="385" spans="3:10" hidden="1" x14ac:dyDescent="0.2">
      <c r="C385" s="28"/>
      <c r="D385" s="25" t="s">
        <v>119</v>
      </c>
      <c r="E385" s="27" t="s">
        <v>21</v>
      </c>
      <c r="F385" s="22"/>
      <c r="G385" s="23"/>
      <c r="H385" s="23"/>
      <c r="I385" s="23"/>
      <c r="J385" s="22"/>
    </row>
    <row r="386" spans="3:10" hidden="1" x14ac:dyDescent="0.2">
      <c r="C386" s="28"/>
      <c r="D386" s="25" t="s">
        <v>118</v>
      </c>
      <c r="E386" s="27"/>
      <c r="F386" s="22"/>
      <c r="G386" s="23"/>
      <c r="H386" s="23"/>
      <c r="I386" s="23"/>
      <c r="J386" s="22"/>
    </row>
    <row r="387" spans="3:10" hidden="1" x14ac:dyDescent="0.2">
      <c r="C387" s="28"/>
      <c r="D387" s="25" t="s">
        <v>117</v>
      </c>
      <c r="E387" s="27"/>
      <c r="F387" s="22"/>
      <c r="G387" s="23"/>
      <c r="H387" s="23"/>
      <c r="I387" s="23"/>
      <c r="J387" s="22"/>
    </row>
    <row r="388" spans="3:10" hidden="1" x14ac:dyDescent="0.2">
      <c r="C388" s="28"/>
      <c r="D388" s="25" t="s">
        <v>116</v>
      </c>
      <c r="E388" s="27"/>
      <c r="F388" s="22"/>
      <c r="G388" s="23"/>
      <c r="H388" s="23"/>
      <c r="I388" s="23"/>
      <c r="J388" s="22"/>
    </row>
    <row r="389" spans="3:10" hidden="1" x14ac:dyDescent="0.2">
      <c r="C389" s="28"/>
      <c r="D389" s="25" t="s">
        <v>115</v>
      </c>
      <c r="E389" s="27"/>
      <c r="F389" s="22"/>
      <c r="G389" s="23"/>
      <c r="H389" s="23"/>
      <c r="I389" s="23"/>
      <c r="J389" s="22"/>
    </row>
    <row r="390" spans="3:10" hidden="1" x14ac:dyDescent="0.2">
      <c r="C390" s="28"/>
      <c r="D390" s="25" t="s">
        <v>114</v>
      </c>
      <c r="E390" s="27"/>
      <c r="F390" s="22"/>
      <c r="G390" s="23"/>
      <c r="H390" s="23"/>
      <c r="I390" s="23"/>
      <c r="J390" s="22"/>
    </row>
    <row r="391" spans="3:10" hidden="1" x14ac:dyDescent="0.2">
      <c r="C391" s="28"/>
      <c r="D391" s="25" t="s">
        <v>113</v>
      </c>
      <c r="E391" s="27"/>
      <c r="F391" s="22"/>
      <c r="G391" s="23"/>
      <c r="H391" s="23"/>
      <c r="I391" s="23"/>
      <c r="J391" s="22"/>
    </row>
    <row r="392" spans="3:10" hidden="1" x14ac:dyDescent="0.2">
      <c r="C392" s="28"/>
      <c r="D392" s="25" t="s">
        <v>112</v>
      </c>
      <c r="E392" s="27"/>
      <c r="F392" s="22"/>
      <c r="G392" s="23"/>
      <c r="H392" s="23"/>
      <c r="I392" s="23"/>
      <c r="J392" s="22"/>
    </row>
    <row r="393" spans="3:10" s="15" customFormat="1" collapsed="1" x14ac:dyDescent="0.2">
      <c r="C393" s="41">
        <v>1520</v>
      </c>
      <c r="D393" s="19" t="s">
        <v>111</v>
      </c>
      <c r="E393" s="40" t="s">
        <v>110</v>
      </c>
      <c r="F393" s="38">
        <f>F394+F443+F598+F605+F606+F607+F608+F609+F641+F642+F643</f>
        <v>20284</v>
      </c>
      <c r="G393" s="39">
        <f>G394+G443+G598+G605+G606+G607+G608+G609+G641+G642+G643</f>
        <v>42633.4</v>
      </c>
      <c r="H393" s="39">
        <f>H394+H443+H598+H605+H606+H607+H608+H609+H641+H642+H643</f>
        <v>0</v>
      </c>
      <c r="I393" s="39">
        <f>I394+I443+I598+I605+I606+I607+I608+I609+I641+I642+I643</f>
        <v>0</v>
      </c>
      <c r="J393" s="38">
        <f>J394+J443+J598+J605+J606+J607+J608+J609+J641+J642+J643</f>
        <v>0</v>
      </c>
    </row>
    <row r="394" spans="3:10" x14ac:dyDescent="0.2">
      <c r="C394" s="26"/>
      <c r="D394" s="25" t="s">
        <v>109</v>
      </c>
      <c r="E394" s="24" t="s">
        <v>108</v>
      </c>
      <c r="F394" s="29">
        <f>SUM(F395:F442)</f>
        <v>12845</v>
      </c>
      <c r="G394" s="30">
        <f>SUM(G395:G442)</f>
        <v>29273</v>
      </c>
      <c r="H394" s="30">
        <f>SUM(H395:H442)</f>
        <v>0</v>
      </c>
      <c r="I394" s="30">
        <f>SUM(I395:I442)</f>
        <v>0</v>
      </c>
      <c r="J394" s="29">
        <f>SUM(J395:J442)</f>
        <v>0</v>
      </c>
    </row>
    <row r="395" spans="3:10" outlineLevel="1" x14ac:dyDescent="0.2">
      <c r="C395" s="37"/>
      <c r="D395" s="25" t="s">
        <v>107</v>
      </c>
      <c r="E395" s="125" t="s">
        <v>822</v>
      </c>
      <c r="F395" s="22">
        <v>8</v>
      </c>
      <c r="G395" s="23">
        <v>19</v>
      </c>
      <c r="H395" s="23"/>
      <c r="I395" s="23"/>
      <c r="J395" s="22"/>
    </row>
    <row r="396" spans="3:10" outlineLevel="1" x14ac:dyDescent="0.2">
      <c r="C396" s="37"/>
      <c r="D396" s="25" t="s">
        <v>106</v>
      </c>
      <c r="E396" s="125" t="s">
        <v>554</v>
      </c>
      <c r="F396" s="22">
        <v>11947</v>
      </c>
      <c r="G396" s="23">
        <v>20762</v>
      </c>
      <c r="H396" s="23"/>
      <c r="I396" s="23"/>
      <c r="J396" s="22"/>
    </row>
    <row r="397" spans="3:10" outlineLevel="1" x14ac:dyDescent="0.2">
      <c r="C397" s="37"/>
      <c r="D397" s="25" t="s">
        <v>105</v>
      </c>
      <c r="E397" s="125" t="s">
        <v>877</v>
      </c>
      <c r="F397" s="22"/>
      <c r="G397" s="23">
        <v>5747</v>
      </c>
      <c r="H397" s="23"/>
      <c r="I397" s="23"/>
      <c r="J397" s="22"/>
    </row>
    <row r="398" spans="3:10" outlineLevel="1" x14ac:dyDescent="0.2">
      <c r="C398" s="37"/>
      <c r="D398" s="25" t="s">
        <v>104</v>
      </c>
      <c r="E398" s="164" t="s">
        <v>553</v>
      </c>
      <c r="F398" s="22">
        <v>5</v>
      </c>
      <c r="G398" s="23"/>
      <c r="H398" s="23"/>
      <c r="I398" s="23"/>
      <c r="J398" s="22"/>
    </row>
    <row r="399" spans="3:10" hidden="1" outlineLevel="1" x14ac:dyDescent="0.2">
      <c r="C399" s="37"/>
      <c r="D399" s="25" t="s">
        <v>101</v>
      </c>
      <c r="E399" s="165"/>
      <c r="F399" s="22"/>
      <c r="G399" s="23"/>
      <c r="H399" s="23"/>
      <c r="I399" s="23"/>
      <c r="J399" s="22"/>
    </row>
    <row r="400" spans="3:10" hidden="1" outlineLevel="1" x14ac:dyDescent="0.2">
      <c r="C400" s="37"/>
      <c r="D400" s="25" t="s">
        <v>100</v>
      </c>
      <c r="E400" s="165"/>
      <c r="F400" s="22"/>
      <c r="G400" s="23"/>
      <c r="H400" s="23"/>
      <c r="I400" s="23"/>
      <c r="J400" s="22"/>
    </row>
    <row r="401" spans="3:10" hidden="1" outlineLevel="1" x14ac:dyDescent="0.2">
      <c r="C401" s="37"/>
      <c r="D401" s="25" t="s">
        <v>99</v>
      </c>
      <c r="E401" s="165"/>
      <c r="F401" s="22"/>
      <c r="G401" s="23"/>
      <c r="H401" s="23"/>
      <c r="I401" s="23"/>
      <c r="J401" s="22"/>
    </row>
    <row r="402" spans="3:10" hidden="1" outlineLevel="1" x14ac:dyDescent="0.2">
      <c r="C402" s="37"/>
      <c r="D402" s="25" t="s">
        <v>98</v>
      </c>
      <c r="E402" s="165"/>
      <c r="F402" s="22"/>
      <c r="G402" s="23"/>
      <c r="H402" s="23"/>
      <c r="I402" s="23"/>
      <c r="J402" s="22"/>
    </row>
    <row r="403" spans="3:10" hidden="1" outlineLevel="1" x14ac:dyDescent="0.2">
      <c r="C403" s="37"/>
      <c r="D403" s="25" t="s">
        <v>97</v>
      </c>
      <c r="E403" s="165"/>
      <c r="F403" s="22"/>
      <c r="G403" s="23"/>
      <c r="H403" s="23"/>
      <c r="I403" s="23"/>
      <c r="J403" s="22"/>
    </row>
    <row r="404" spans="3:10" hidden="1" outlineLevel="1" x14ac:dyDescent="0.2">
      <c r="C404" s="37"/>
      <c r="D404" s="25" t="s">
        <v>96</v>
      </c>
      <c r="E404" s="165"/>
      <c r="F404" s="22"/>
      <c r="G404" s="23"/>
      <c r="H404" s="23"/>
      <c r="I404" s="23"/>
      <c r="J404" s="22"/>
    </row>
    <row r="405" spans="3:10" hidden="1" outlineLevel="1" x14ac:dyDescent="0.2">
      <c r="C405" s="37"/>
      <c r="D405" s="25" t="s">
        <v>95</v>
      </c>
      <c r="E405" s="165"/>
      <c r="F405" s="22"/>
      <c r="G405" s="23"/>
      <c r="H405" s="23"/>
      <c r="I405" s="23"/>
      <c r="J405" s="22"/>
    </row>
    <row r="406" spans="3:10" hidden="1" outlineLevel="1" x14ac:dyDescent="0.2">
      <c r="C406" s="37"/>
      <c r="D406" s="25" t="s">
        <v>94</v>
      </c>
      <c r="E406" s="165"/>
      <c r="F406" s="22"/>
      <c r="G406" s="23"/>
      <c r="H406" s="23"/>
      <c r="I406" s="23"/>
      <c r="J406" s="22"/>
    </row>
    <row r="407" spans="3:10" hidden="1" outlineLevel="1" x14ac:dyDescent="0.2">
      <c r="C407" s="37"/>
      <c r="D407" s="25" t="s">
        <v>93</v>
      </c>
      <c r="E407" s="165"/>
      <c r="F407" s="22"/>
      <c r="G407" s="23"/>
      <c r="H407" s="23"/>
      <c r="I407" s="23"/>
      <c r="J407" s="22"/>
    </row>
    <row r="408" spans="3:10" hidden="1" outlineLevel="1" x14ac:dyDescent="0.2">
      <c r="C408" s="37"/>
      <c r="D408" s="25" t="s">
        <v>92</v>
      </c>
      <c r="E408" s="165"/>
      <c r="F408" s="22"/>
      <c r="G408" s="23"/>
      <c r="H408" s="23"/>
      <c r="I408" s="23"/>
      <c r="J408" s="22"/>
    </row>
    <row r="409" spans="3:10" hidden="1" outlineLevel="1" x14ac:dyDescent="0.2">
      <c r="C409" s="37"/>
      <c r="D409" s="25" t="s">
        <v>91</v>
      </c>
      <c r="E409" s="165"/>
      <c r="F409" s="22"/>
      <c r="G409" s="23"/>
      <c r="H409" s="23"/>
      <c r="I409" s="23"/>
      <c r="J409" s="22"/>
    </row>
    <row r="410" spans="3:10" hidden="1" outlineLevel="1" x14ac:dyDescent="0.2">
      <c r="C410" s="37"/>
      <c r="D410" s="25" t="s">
        <v>90</v>
      </c>
      <c r="E410" s="165"/>
      <c r="F410" s="22"/>
      <c r="G410" s="23"/>
      <c r="H410" s="23"/>
      <c r="I410" s="23"/>
      <c r="J410" s="22"/>
    </row>
    <row r="411" spans="3:10" hidden="1" outlineLevel="1" x14ac:dyDescent="0.2">
      <c r="C411" s="37"/>
      <c r="D411" s="25" t="s">
        <v>89</v>
      </c>
      <c r="E411" s="165"/>
      <c r="F411" s="22"/>
      <c r="G411" s="23"/>
      <c r="H411" s="23"/>
      <c r="I411" s="23"/>
      <c r="J411" s="22"/>
    </row>
    <row r="412" spans="3:10" hidden="1" outlineLevel="1" x14ac:dyDescent="0.2">
      <c r="C412" s="37"/>
      <c r="D412" s="25" t="s">
        <v>88</v>
      </c>
      <c r="E412" s="165"/>
      <c r="F412" s="22"/>
      <c r="G412" s="23"/>
      <c r="H412" s="23"/>
      <c r="I412" s="23"/>
      <c r="J412" s="22"/>
    </row>
    <row r="413" spans="3:10" hidden="1" outlineLevel="1" x14ac:dyDescent="0.2">
      <c r="C413" s="37"/>
      <c r="D413" s="25" t="s">
        <v>87</v>
      </c>
      <c r="E413" s="165"/>
      <c r="F413" s="22"/>
      <c r="G413" s="23"/>
      <c r="H413" s="23"/>
      <c r="I413" s="23"/>
      <c r="J413" s="22"/>
    </row>
    <row r="414" spans="3:10" hidden="1" outlineLevel="1" x14ac:dyDescent="0.2">
      <c r="C414" s="37"/>
      <c r="D414" s="25" t="s">
        <v>86</v>
      </c>
      <c r="E414" s="165"/>
      <c r="F414" s="22"/>
      <c r="G414" s="23"/>
      <c r="H414" s="23"/>
      <c r="I414" s="23"/>
      <c r="J414" s="22"/>
    </row>
    <row r="415" spans="3:10" hidden="1" outlineLevel="1" x14ac:dyDescent="0.2">
      <c r="C415" s="37"/>
      <c r="D415" s="25" t="s">
        <v>85</v>
      </c>
      <c r="E415" s="165"/>
      <c r="F415" s="22"/>
      <c r="G415" s="23"/>
      <c r="H415" s="23"/>
      <c r="I415" s="23"/>
      <c r="J415" s="22"/>
    </row>
    <row r="416" spans="3:10" hidden="1" outlineLevel="1" x14ac:dyDescent="0.2">
      <c r="C416" s="37"/>
      <c r="D416" s="25" t="s">
        <v>84</v>
      </c>
      <c r="E416" s="165"/>
      <c r="F416" s="22"/>
      <c r="G416" s="23"/>
      <c r="H416" s="23"/>
      <c r="I416" s="23"/>
      <c r="J416" s="22"/>
    </row>
    <row r="417" spans="3:10" hidden="1" outlineLevel="1" x14ac:dyDescent="0.2">
      <c r="C417" s="37"/>
      <c r="D417" s="25" t="s">
        <v>83</v>
      </c>
      <c r="E417" s="165"/>
      <c r="F417" s="22"/>
      <c r="G417" s="23"/>
      <c r="H417" s="23"/>
      <c r="I417" s="23"/>
      <c r="J417" s="22"/>
    </row>
    <row r="418" spans="3:10" hidden="1" outlineLevel="1" x14ac:dyDescent="0.2">
      <c r="C418" s="37"/>
      <c r="D418" s="25" t="s">
        <v>82</v>
      </c>
      <c r="E418" s="165"/>
      <c r="F418" s="22"/>
      <c r="G418" s="23"/>
      <c r="H418" s="23"/>
      <c r="I418" s="23"/>
      <c r="J418" s="22"/>
    </row>
    <row r="419" spans="3:10" hidden="1" outlineLevel="1" x14ac:dyDescent="0.2">
      <c r="C419" s="37"/>
      <c r="D419" s="25" t="s">
        <v>81</v>
      </c>
      <c r="E419" s="165"/>
      <c r="F419" s="22"/>
      <c r="G419" s="23"/>
      <c r="H419" s="23"/>
      <c r="I419" s="23"/>
      <c r="J419" s="22"/>
    </row>
    <row r="420" spans="3:10" outlineLevel="1" x14ac:dyDescent="0.2">
      <c r="C420" s="37"/>
      <c r="D420" s="25" t="s">
        <v>103</v>
      </c>
      <c r="E420" s="125" t="s">
        <v>595</v>
      </c>
      <c r="F420" s="22"/>
      <c r="G420" s="23">
        <v>539</v>
      </c>
      <c r="H420" s="23"/>
      <c r="I420" s="23"/>
      <c r="J420" s="22"/>
    </row>
    <row r="421" spans="3:10" outlineLevel="1" x14ac:dyDescent="0.2">
      <c r="C421" s="37"/>
      <c r="D421" s="25" t="s">
        <v>102</v>
      </c>
      <c r="E421" s="125" t="s">
        <v>570</v>
      </c>
      <c r="F421" s="22">
        <v>64</v>
      </c>
      <c r="G421" s="23">
        <v>35</v>
      </c>
      <c r="H421" s="23"/>
      <c r="I421" s="23"/>
      <c r="J421" s="22"/>
    </row>
    <row r="422" spans="3:10" outlineLevel="1" x14ac:dyDescent="0.2">
      <c r="C422" s="37"/>
      <c r="D422" s="25" t="s">
        <v>101</v>
      </c>
      <c r="E422" s="125" t="s">
        <v>880</v>
      </c>
      <c r="F422" s="22"/>
      <c r="G422" s="23">
        <v>42</v>
      </c>
      <c r="H422" s="23"/>
      <c r="I422" s="23"/>
      <c r="J422" s="22"/>
    </row>
    <row r="423" spans="3:10" outlineLevel="1" x14ac:dyDescent="0.2">
      <c r="C423" s="37"/>
      <c r="D423" s="25" t="s">
        <v>100</v>
      </c>
      <c r="E423" s="164" t="s">
        <v>589</v>
      </c>
      <c r="F423" s="22"/>
      <c r="G423" s="23"/>
      <c r="H423" s="23"/>
      <c r="I423" s="23"/>
      <c r="J423" s="22"/>
    </row>
    <row r="424" spans="3:10" outlineLevel="1" x14ac:dyDescent="0.2">
      <c r="C424" s="37"/>
      <c r="D424" s="25" t="s">
        <v>99</v>
      </c>
      <c r="E424" s="164" t="s">
        <v>596</v>
      </c>
      <c r="F424" s="22"/>
      <c r="G424" s="23"/>
      <c r="H424" s="23"/>
      <c r="I424" s="23"/>
      <c r="J424" s="22"/>
    </row>
    <row r="425" spans="3:10" outlineLevel="1" x14ac:dyDescent="0.2">
      <c r="C425" s="37"/>
      <c r="D425" s="25" t="s">
        <v>98</v>
      </c>
      <c r="E425" s="164" t="s">
        <v>777</v>
      </c>
      <c r="F425" s="22">
        <v>4</v>
      </c>
      <c r="G425" s="23">
        <v>22</v>
      </c>
      <c r="H425" s="23"/>
      <c r="I425" s="23"/>
      <c r="J425" s="22"/>
    </row>
    <row r="426" spans="3:10" outlineLevel="1" x14ac:dyDescent="0.2">
      <c r="C426" s="37"/>
      <c r="D426" s="25" t="s">
        <v>97</v>
      </c>
      <c r="E426" s="164" t="s">
        <v>879</v>
      </c>
      <c r="F426" s="22"/>
      <c r="G426" s="23">
        <v>14</v>
      </c>
      <c r="H426" s="23"/>
      <c r="I426" s="23"/>
      <c r="J426" s="22"/>
    </row>
    <row r="427" spans="3:10" outlineLevel="1" x14ac:dyDescent="0.2">
      <c r="C427" s="37"/>
      <c r="D427" s="25" t="s">
        <v>96</v>
      </c>
      <c r="E427" s="164" t="s">
        <v>598</v>
      </c>
      <c r="F427" s="22">
        <v>1</v>
      </c>
      <c r="G427" s="23">
        <v>1</v>
      </c>
      <c r="H427" s="23"/>
      <c r="I427" s="23"/>
      <c r="J427" s="22"/>
    </row>
    <row r="428" spans="3:10" outlineLevel="1" x14ac:dyDescent="0.2">
      <c r="C428" s="37"/>
      <c r="D428" s="25" t="s">
        <v>95</v>
      </c>
      <c r="E428" s="164" t="s">
        <v>597</v>
      </c>
      <c r="F428" s="22">
        <v>104</v>
      </c>
      <c r="G428" s="23">
        <v>110</v>
      </c>
      <c r="H428" s="23"/>
      <c r="I428" s="23"/>
      <c r="J428" s="22"/>
    </row>
    <row r="429" spans="3:10" outlineLevel="1" x14ac:dyDescent="0.2">
      <c r="C429" s="37"/>
      <c r="D429" s="25" t="s">
        <v>94</v>
      </c>
      <c r="E429" s="164" t="s">
        <v>660</v>
      </c>
      <c r="F429" s="22">
        <v>1</v>
      </c>
      <c r="G429" s="23"/>
      <c r="H429" s="23"/>
      <c r="I429" s="23"/>
      <c r="J429" s="22"/>
    </row>
    <row r="430" spans="3:10" outlineLevel="1" x14ac:dyDescent="0.2">
      <c r="C430" s="37"/>
      <c r="D430" s="25" t="s">
        <v>93</v>
      </c>
      <c r="E430" s="164" t="s">
        <v>659</v>
      </c>
      <c r="F430" s="22"/>
      <c r="G430" s="23"/>
      <c r="H430" s="23"/>
      <c r="I430" s="23"/>
      <c r="J430" s="22"/>
    </row>
    <row r="431" spans="3:10" outlineLevel="1" x14ac:dyDescent="0.2">
      <c r="C431" s="37"/>
      <c r="D431" s="25" t="s">
        <v>92</v>
      </c>
      <c r="E431" s="164" t="s">
        <v>657</v>
      </c>
      <c r="F431" s="22"/>
      <c r="G431" s="23">
        <v>10</v>
      </c>
      <c r="H431" s="23"/>
      <c r="I431" s="23"/>
      <c r="J431" s="22"/>
    </row>
    <row r="432" spans="3:10" outlineLevel="1" x14ac:dyDescent="0.2">
      <c r="C432" s="37"/>
      <c r="D432" s="25" t="s">
        <v>91</v>
      </c>
      <c r="E432" s="164" t="s">
        <v>713</v>
      </c>
      <c r="F432" s="22"/>
      <c r="G432" s="23">
        <v>138</v>
      </c>
      <c r="H432" s="23"/>
      <c r="I432" s="23"/>
      <c r="J432" s="22"/>
    </row>
    <row r="433" spans="3:10" outlineLevel="1" x14ac:dyDescent="0.2">
      <c r="C433" s="37"/>
      <c r="D433" s="25" t="s">
        <v>90</v>
      </c>
      <c r="E433" s="164" t="s">
        <v>714</v>
      </c>
      <c r="F433" s="22">
        <v>24</v>
      </c>
      <c r="G433" s="23">
        <v>24</v>
      </c>
      <c r="H433" s="23"/>
      <c r="I433" s="23"/>
      <c r="J433" s="22"/>
    </row>
    <row r="434" spans="3:10" outlineLevel="1" x14ac:dyDescent="0.2">
      <c r="C434" s="37"/>
      <c r="D434" s="25" t="s">
        <v>89</v>
      </c>
      <c r="E434" s="164" t="s">
        <v>715</v>
      </c>
      <c r="F434" s="22">
        <v>4</v>
      </c>
      <c r="G434" s="23">
        <v>25</v>
      </c>
      <c r="H434" s="23"/>
      <c r="I434" s="23"/>
      <c r="J434" s="22"/>
    </row>
    <row r="435" spans="3:10" outlineLevel="1" x14ac:dyDescent="0.2">
      <c r="C435" s="37"/>
      <c r="D435" s="25" t="s">
        <v>88</v>
      </c>
      <c r="E435" s="164" t="s">
        <v>716</v>
      </c>
      <c r="F435" s="22">
        <v>5</v>
      </c>
      <c r="G435" s="23">
        <v>5</v>
      </c>
      <c r="H435" s="23"/>
      <c r="I435" s="23"/>
      <c r="J435" s="22"/>
    </row>
    <row r="436" spans="3:10" outlineLevel="1" x14ac:dyDescent="0.2">
      <c r="C436" s="37"/>
      <c r="D436" s="25" t="s">
        <v>92</v>
      </c>
      <c r="E436" s="164" t="s">
        <v>778</v>
      </c>
      <c r="F436" s="22">
        <v>627</v>
      </c>
      <c r="G436" s="23">
        <v>1415</v>
      </c>
      <c r="H436" s="23"/>
      <c r="I436" s="23"/>
      <c r="J436" s="22"/>
    </row>
    <row r="437" spans="3:10" outlineLevel="1" x14ac:dyDescent="0.2">
      <c r="C437" s="37"/>
      <c r="D437" s="25" t="s">
        <v>91</v>
      </c>
      <c r="E437" s="164" t="s">
        <v>779</v>
      </c>
      <c r="F437" s="22">
        <v>45</v>
      </c>
      <c r="G437" s="23">
        <v>46</v>
      </c>
      <c r="H437" s="23"/>
      <c r="I437" s="23"/>
      <c r="J437" s="22"/>
    </row>
    <row r="438" spans="3:10" outlineLevel="1" x14ac:dyDescent="0.2">
      <c r="C438" s="37"/>
      <c r="D438" s="25" t="s">
        <v>899</v>
      </c>
      <c r="E438" s="164" t="s">
        <v>881</v>
      </c>
      <c r="F438" s="22"/>
      <c r="G438" s="23"/>
      <c r="H438" s="23"/>
      <c r="I438" s="23"/>
      <c r="J438" s="22"/>
    </row>
    <row r="439" spans="3:10" outlineLevel="1" x14ac:dyDescent="0.2">
      <c r="C439" s="37"/>
      <c r="D439" s="25" t="s">
        <v>900</v>
      </c>
      <c r="E439" s="164" t="s">
        <v>882</v>
      </c>
      <c r="F439" s="22"/>
      <c r="G439" s="23">
        <v>11</v>
      </c>
      <c r="H439" s="23"/>
      <c r="I439" s="23"/>
      <c r="J439" s="22"/>
    </row>
    <row r="440" spans="3:10" outlineLevel="1" x14ac:dyDescent="0.2">
      <c r="C440" s="37"/>
      <c r="D440" s="25" t="s">
        <v>90</v>
      </c>
      <c r="E440" s="164" t="s">
        <v>594</v>
      </c>
      <c r="F440" s="22">
        <v>5</v>
      </c>
      <c r="G440" s="23">
        <v>292</v>
      </c>
      <c r="H440" s="23"/>
      <c r="I440" s="23"/>
      <c r="J440" s="22"/>
    </row>
    <row r="441" spans="3:10" outlineLevel="1" x14ac:dyDescent="0.2">
      <c r="C441" s="37"/>
      <c r="D441" s="25"/>
      <c r="E441" s="164" t="s">
        <v>878</v>
      </c>
      <c r="F441" s="22"/>
      <c r="G441" s="23">
        <v>14</v>
      </c>
      <c r="H441" s="23"/>
      <c r="I441" s="23"/>
      <c r="J441" s="22"/>
    </row>
    <row r="442" spans="3:10" outlineLevel="1" x14ac:dyDescent="0.2">
      <c r="C442" s="37"/>
      <c r="D442" s="25" t="s">
        <v>80</v>
      </c>
      <c r="E442" s="33" t="s">
        <v>79</v>
      </c>
      <c r="F442" s="22">
        <v>1</v>
      </c>
      <c r="G442" s="23">
        <v>2</v>
      </c>
      <c r="H442" s="23"/>
      <c r="I442" s="23"/>
      <c r="J442" s="22"/>
    </row>
    <row r="443" spans="3:10" x14ac:dyDescent="0.2">
      <c r="C443" s="26"/>
      <c r="D443" s="25" t="s">
        <v>78</v>
      </c>
      <c r="E443" s="24" t="s">
        <v>77</v>
      </c>
      <c r="F443" s="29">
        <f>SUM(F444:F597)</f>
        <v>2775</v>
      </c>
      <c r="G443" s="30">
        <f>SUM(G444:G597)</f>
        <v>4838</v>
      </c>
      <c r="H443" s="30">
        <f>SUM(H444:H597)</f>
        <v>0</v>
      </c>
      <c r="I443" s="30">
        <f>SUM(I444:I597)</f>
        <v>0</v>
      </c>
      <c r="J443" s="29">
        <f>SUM(J444:J597)</f>
        <v>0</v>
      </c>
    </row>
    <row r="444" spans="3:10" ht="25.5" outlineLevel="1" x14ac:dyDescent="0.2">
      <c r="C444" s="37"/>
      <c r="D444" s="25" t="s">
        <v>76</v>
      </c>
      <c r="E444" s="164" t="s">
        <v>600</v>
      </c>
      <c r="F444" s="22"/>
      <c r="G444" s="23">
        <v>4</v>
      </c>
      <c r="H444" s="23"/>
      <c r="I444" s="23"/>
      <c r="J444" s="22"/>
    </row>
    <row r="445" spans="3:10" outlineLevel="1" x14ac:dyDescent="0.2">
      <c r="C445" s="37"/>
      <c r="D445" s="25" t="s">
        <v>75</v>
      </c>
      <c r="E445" s="166" t="s">
        <v>883</v>
      </c>
      <c r="F445" s="22"/>
      <c r="G445" s="23">
        <v>18</v>
      </c>
      <c r="H445" s="23"/>
      <c r="I445" s="23"/>
      <c r="J445" s="22"/>
    </row>
    <row r="446" spans="3:10" outlineLevel="1" x14ac:dyDescent="0.2">
      <c r="C446" s="37"/>
      <c r="D446" s="25" t="s">
        <v>561</v>
      </c>
      <c r="E446" s="125" t="s">
        <v>557</v>
      </c>
      <c r="F446" s="22">
        <v>159</v>
      </c>
      <c r="G446" s="23">
        <v>183</v>
      </c>
      <c r="H446" s="23"/>
      <c r="I446" s="23"/>
      <c r="J446" s="22"/>
    </row>
    <row r="447" spans="3:10" outlineLevel="1" x14ac:dyDescent="0.2">
      <c r="C447" s="37"/>
      <c r="D447" s="25" t="s">
        <v>562</v>
      </c>
      <c r="E447" s="125" t="s">
        <v>884</v>
      </c>
      <c r="F447" s="22"/>
      <c r="G447" s="23">
        <v>4</v>
      </c>
      <c r="H447" s="23"/>
      <c r="I447" s="23"/>
      <c r="J447" s="22"/>
    </row>
    <row r="448" spans="3:10" outlineLevel="1" x14ac:dyDescent="0.2">
      <c r="C448" s="37"/>
      <c r="D448" s="25" t="s">
        <v>563</v>
      </c>
      <c r="E448" s="125" t="s">
        <v>599</v>
      </c>
      <c r="F448" s="22">
        <v>21</v>
      </c>
      <c r="G448" s="23">
        <v>21</v>
      </c>
      <c r="H448" s="23"/>
      <c r="I448" s="23"/>
      <c r="J448" s="22"/>
    </row>
    <row r="449" spans="3:10" outlineLevel="1" x14ac:dyDescent="0.2">
      <c r="C449" s="37"/>
      <c r="D449" s="25" t="s">
        <v>564</v>
      </c>
      <c r="E449" s="125" t="s">
        <v>885</v>
      </c>
      <c r="F449" s="22"/>
      <c r="G449" s="23">
        <v>2</v>
      </c>
      <c r="H449" s="23"/>
      <c r="I449" s="23"/>
      <c r="J449" s="22"/>
    </row>
    <row r="450" spans="3:10" outlineLevel="1" x14ac:dyDescent="0.2">
      <c r="C450" s="37"/>
      <c r="D450" s="25" t="s">
        <v>565</v>
      </c>
      <c r="E450" s="125" t="s">
        <v>886</v>
      </c>
      <c r="F450" s="22"/>
      <c r="G450" s="23">
        <v>46</v>
      </c>
      <c r="H450" s="23"/>
      <c r="I450" s="23"/>
      <c r="J450" s="22"/>
    </row>
    <row r="451" spans="3:10" outlineLevel="1" x14ac:dyDescent="0.2">
      <c r="C451" s="37"/>
      <c r="D451" s="25" t="s">
        <v>566</v>
      </c>
      <c r="E451" s="125" t="s">
        <v>887</v>
      </c>
      <c r="F451" s="22"/>
      <c r="G451" s="23">
        <v>3</v>
      </c>
      <c r="H451" s="23"/>
      <c r="I451" s="23"/>
      <c r="J451" s="22"/>
    </row>
    <row r="452" spans="3:10" outlineLevel="1" x14ac:dyDescent="0.2">
      <c r="C452" s="37"/>
      <c r="D452" s="25" t="s">
        <v>571</v>
      </c>
      <c r="E452" s="125" t="s">
        <v>888</v>
      </c>
      <c r="F452" s="22"/>
      <c r="G452" s="23">
        <v>35</v>
      </c>
      <c r="H452" s="23"/>
      <c r="I452" s="23"/>
      <c r="J452" s="22"/>
    </row>
    <row r="453" spans="3:10" outlineLevel="1" x14ac:dyDescent="0.2">
      <c r="C453" s="37"/>
      <c r="D453" s="25" t="s">
        <v>582</v>
      </c>
      <c r="E453" s="125" t="s">
        <v>889</v>
      </c>
      <c r="F453" s="22"/>
      <c r="G453" s="23">
        <v>3</v>
      </c>
      <c r="H453" s="23"/>
      <c r="I453" s="23"/>
      <c r="J453" s="22"/>
    </row>
    <row r="454" spans="3:10" outlineLevel="1" x14ac:dyDescent="0.2">
      <c r="C454" s="37"/>
      <c r="D454" s="25" t="s">
        <v>583</v>
      </c>
      <c r="E454" s="125" t="s">
        <v>890</v>
      </c>
      <c r="F454" s="22"/>
      <c r="G454" s="23">
        <v>3</v>
      </c>
      <c r="H454" s="23"/>
      <c r="I454" s="23"/>
      <c r="J454" s="22"/>
    </row>
    <row r="455" spans="3:10" outlineLevel="1" x14ac:dyDescent="0.2">
      <c r="C455" s="37"/>
      <c r="D455" s="25" t="s">
        <v>584</v>
      </c>
      <c r="E455" s="125" t="s">
        <v>891</v>
      </c>
      <c r="F455" s="22"/>
      <c r="G455" s="23">
        <v>4</v>
      </c>
      <c r="H455" s="23"/>
      <c r="I455" s="23"/>
      <c r="J455" s="22"/>
    </row>
    <row r="456" spans="3:10" outlineLevel="1" x14ac:dyDescent="0.2">
      <c r="C456" s="37"/>
      <c r="D456" s="25" t="s">
        <v>585</v>
      </c>
      <c r="E456" s="125" t="s">
        <v>892</v>
      </c>
      <c r="F456" s="22"/>
      <c r="G456" s="23">
        <v>10</v>
      </c>
      <c r="H456" s="23"/>
      <c r="I456" s="23"/>
      <c r="J456" s="22"/>
    </row>
    <row r="457" spans="3:10" outlineLevel="1" x14ac:dyDescent="0.2">
      <c r="C457" s="37"/>
      <c r="D457" s="25" t="s">
        <v>586</v>
      </c>
      <c r="E457" s="125" t="s">
        <v>893</v>
      </c>
      <c r="F457" s="22"/>
      <c r="G457" s="23">
        <v>2</v>
      </c>
      <c r="H457" s="23"/>
      <c r="I457" s="23"/>
      <c r="J457" s="22"/>
    </row>
    <row r="458" spans="3:10" outlineLevel="1" x14ac:dyDescent="0.2">
      <c r="C458" s="37"/>
      <c r="D458" s="25" t="s">
        <v>587</v>
      </c>
      <c r="E458" s="125" t="s">
        <v>894</v>
      </c>
      <c r="F458" s="22"/>
      <c r="G458" s="23">
        <v>19</v>
      </c>
      <c r="H458" s="23"/>
      <c r="I458" s="23"/>
      <c r="J458" s="22"/>
    </row>
    <row r="459" spans="3:10" outlineLevel="1" x14ac:dyDescent="0.2">
      <c r="C459" s="37"/>
      <c r="D459" s="25" t="s">
        <v>588</v>
      </c>
      <c r="E459" s="125" t="s">
        <v>601</v>
      </c>
      <c r="F459" s="22">
        <v>3</v>
      </c>
      <c r="G459" s="23">
        <v>3</v>
      </c>
      <c r="H459" s="23"/>
      <c r="I459" s="23"/>
      <c r="J459" s="22"/>
    </row>
    <row r="460" spans="3:10" outlineLevel="1" x14ac:dyDescent="0.2">
      <c r="C460" s="37"/>
      <c r="D460" s="25" t="s">
        <v>613</v>
      </c>
      <c r="E460" s="125" t="s">
        <v>602</v>
      </c>
      <c r="F460" s="22">
        <v>2</v>
      </c>
      <c r="G460" s="23">
        <v>2</v>
      </c>
      <c r="H460" s="23"/>
      <c r="I460" s="23"/>
      <c r="J460" s="22"/>
    </row>
    <row r="461" spans="3:10" outlineLevel="1" x14ac:dyDescent="0.2">
      <c r="C461" s="37"/>
      <c r="D461" s="25" t="s">
        <v>614</v>
      </c>
      <c r="E461" s="125" t="s">
        <v>902</v>
      </c>
      <c r="F461" s="22"/>
      <c r="G461" s="23">
        <v>4</v>
      </c>
      <c r="H461" s="23"/>
      <c r="I461" s="23"/>
      <c r="J461" s="22"/>
    </row>
    <row r="462" spans="3:10" outlineLevel="1" x14ac:dyDescent="0.2">
      <c r="C462" s="37"/>
      <c r="D462" s="25" t="s">
        <v>615</v>
      </c>
      <c r="E462" s="125" t="s">
        <v>903</v>
      </c>
      <c r="F462" s="22"/>
      <c r="G462" s="23">
        <v>3</v>
      </c>
      <c r="H462" s="23"/>
      <c r="I462" s="23"/>
      <c r="J462" s="22"/>
    </row>
    <row r="463" spans="3:10" outlineLevel="1" x14ac:dyDescent="0.2">
      <c r="C463" s="37"/>
      <c r="D463" s="25" t="s">
        <v>616</v>
      </c>
      <c r="E463" s="125" t="s">
        <v>605</v>
      </c>
      <c r="F463" s="22">
        <v>3</v>
      </c>
      <c r="G463" s="23">
        <v>3</v>
      </c>
      <c r="H463" s="23"/>
      <c r="I463" s="23"/>
      <c r="J463" s="22"/>
    </row>
    <row r="464" spans="3:10" outlineLevel="1" x14ac:dyDescent="0.2">
      <c r="C464" s="37"/>
      <c r="D464" s="25" t="s">
        <v>617</v>
      </c>
      <c r="E464" s="125" t="s">
        <v>904</v>
      </c>
      <c r="F464" s="22"/>
      <c r="G464" s="23">
        <v>3</v>
      </c>
      <c r="H464" s="23"/>
      <c r="I464" s="23"/>
      <c r="J464" s="22"/>
    </row>
    <row r="465" spans="3:10" outlineLevel="1" x14ac:dyDescent="0.2">
      <c r="C465" s="37"/>
      <c r="D465" s="25" t="s">
        <v>618</v>
      </c>
      <c r="E465" s="125" t="s">
        <v>603</v>
      </c>
      <c r="F465" s="22">
        <v>17</v>
      </c>
      <c r="G465" s="23">
        <v>28</v>
      </c>
      <c r="H465" s="23"/>
      <c r="I465" s="23"/>
      <c r="J465" s="22"/>
    </row>
    <row r="466" spans="3:10" outlineLevel="1" x14ac:dyDescent="0.2">
      <c r="C466" s="37"/>
      <c r="D466" s="25" t="s">
        <v>624</v>
      </c>
      <c r="E466" s="125" t="s">
        <v>941</v>
      </c>
      <c r="F466" s="22"/>
      <c r="G466" s="23">
        <v>7</v>
      </c>
      <c r="H466" s="23"/>
      <c r="I466" s="23"/>
      <c r="J466" s="22"/>
    </row>
    <row r="467" spans="3:10" outlineLevel="1" x14ac:dyDescent="0.2">
      <c r="C467" s="37"/>
      <c r="D467" s="25" t="s">
        <v>625</v>
      </c>
      <c r="E467" s="125" t="s">
        <v>623</v>
      </c>
      <c r="F467" s="22">
        <v>45</v>
      </c>
      <c r="G467" s="23">
        <v>19</v>
      </c>
      <c r="H467" s="23"/>
      <c r="I467" s="23"/>
      <c r="J467" s="22"/>
    </row>
    <row r="468" spans="3:10" outlineLevel="1" x14ac:dyDescent="0.2">
      <c r="C468" s="37"/>
      <c r="D468" s="25" t="s">
        <v>626</v>
      </c>
      <c r="E468" s="125" t="s">
        <v>905</v>
      </c>
      <c r="F468" s="22"/>
      <c r="G468" s="23">
        <v>7</v>
      </c>
      <c r="H468" s="23"/>
      <c r="I468" s="23"/>
      <c r="J468" s="22"/>
    </row>
    <row r="469" spans="3:10" outlineLevel="1" x14ac:dyDescent="0.2">
      <c r="C469" s="37"/>
      <c r="D469" s="25" t="s">
        <v>627</v>
      </c>
      <c r="E469" s="125" t="s">
        <v>906</v>
      </c>
      <c r="F469" s="22"/>
      <c r="G469" s="23">
        <v>30</v>
      </c>
      <c r="H469" s="23"/>
      <c r="I469" s="23"/>
      <c r="J469" s="22"/>
    </row>
    <row r="470" spans="3:10" outlineLevel="1" x14ac:dyDescent="0.2">
      <c r="C470" s="37"/>
      <c r="D470" s="25" t="s">
        <v>628</v>
      </c>
      <c r="E470" s="125" t="s">
        <v>907</v>
      </c>
      <c r="F470" s="22"/>
      <c r="G470" s="23">
        <v>65</v>
      </c>
      <c r="H470" s="23"/>
      <c r="I470" s="23"/>
      <c r="J470" s="22"/>
    </row>
    <row r="471" spans="3:10" outlineLevel="1" x14ac:dyDescent="0.2">
      <c r="C471" s="37"/>
      <c r="D471" s="25" t="s">
        <v>629</v>
      </c>
      <c r="E471" s="125" t="s">
        <v>908</v>
      </c>
      <c r="F471" s="22"/>
      <c r="G471" s="23">
        <v>21</v>
      </c>
      <c r="H471" s="23"/>
      <c r="I471" s="23"/>
      <c r="J471" s="22"/>
    </row>
    <row r="472" spans="3:10" outlineLevel="1" x14ac:dyDescent="0.2">
      <c r="C472" s="37"/>
      <c r="D472" s="25" t="s">
        <v>567</v>
      </c>
      <c r="E472" s="125" t="s">
        <v>909</v>
      </c>
      <c r="F472" s="22"/>
      <c r="G472" s="23">
        <v>102</v>
      </c>
      <c r="H472" s="23"/>
      <c r="I472" s="23"/>
      <c r="J472" s="22"/>
    </row>
    <row r="473" spans="3:10" outlineLevel="1" x14ac:dyDescent="0.2">
      <c r="C473" s="37"/>
      <c r="D473" s="25" t="s">
        <v>630</v>
      </c>
      <c r="E473" s="125" t="s">
        <v>633</v>
      </c>
      <c r="F473" s="22"/>
      <c r="G473" s="23">
        <v>3</v>
      </c>
      <c r="H473" s="23"/>
      <c r="I473" s="23"/>
      <c r="J473" s="22"/>
    </row>
    <row r="474" spans="3:10" outlineLevel="1" x14ac:dyDescent="0.2">
      <c r="C474" s="37"/>
      <c r="D474" s="25" t="s">
        <v>631</v>
      </c>
      <c r="E474" s="125" t="s">
        <v>910</v>
      </c>
      <c r="F474" s="22"/>
      <c r="G474" s="23">
        <v>20</v>
      </c>
      <c r="H474" s="23"/>
      <c r="I474" s="23"/>
      <c r="J474" s="22"/>
    </row>
    <row r="475" spans="3:10" outlineLevel="1" x14ac:dyDescent="0.2">
      <c r="C475" s="37"/>
      <c r="D475" s="25" t="s">
        <v>632</v>
      </c>
      <c r="E475" s="125" t="s">
        <v>931</v>
      </c>
      <c r="F475" s="22"/>
      <c r="G475" s="23">
        <v>5</v>
      </c>
      <c r="H475" s="23"/>
      <c r="I475" s="23"/>
      <c r="J475" s="22"/>
    </row>
    <row r="476" spans="3:10" outlineLevel="1" x14ac:dyDescent="0.2">
      <c r="C476" s="37"/>
      <c r="D476" s="25" t="s">
        <v>634</v>
      </c>
      <c r="E476" s="125" t="s">
        <v>638</v>
      </c>
      <c r="F476" s="22">
        <v>3</v>
      </c>
      <c r="G476" s="23">
        <v>7</v>
      </c>
      <c r="H476" s="23"/>
      <c r="I476" s="23"/>
      <c r="J476" s="22"/>
    </row>
    <row r="477" spans="3:10" outlineLevel="1" x14ac:dyDescent="0.2">
      <c r="C477" s="37"/>
      <c r="D477" s="25" t="s">
        <v>635</v>
      </c>
      <c r="E477" s="125" t="s">
        <v>911</v>
      </c>
      <c r="F477" s="22">
        <v>126</v>
      </c>
      <c r="G477" s="23">
        <v>5</v>
      </c>
      <c r="H477" s="23"/>
      <c r="I477" s="23"/>
      <c r="J477" s="22"/>
    </row>
    <row r="478" spans="3:10" outlineLevel="1" x14ac:dyDescent="0.2">
      <c r="C478" s="37"/>
      <c r="D478" s="25" t="s">
        <v>636</v>
      </c>
      <c r="E478" s="125" t="s">
        <v>639</v>
      </c>
      <c r="F478" s="22">
        <v>1</v>
      </c>
      <c r="G478" s="23"/>
      <c r="H478" s="23"/>
      <c r="I478" s="23"/>
      <c r="J478" s="22"/>
    </row>
    <row r="479" spans="3:10" outlineLevel="1" x14ac:dyDescent="0.2">
      <c r="C479" s="37"/>
      <c r="D479" s="25" t="s">
        <v>637</v>
      </c>
      <c r="E479" s="125" t="s">
        <v>642</v>
      </c>
      <c r="F479" s="22">
        <v>1</v>
      </c>
      <c r="G479" s="23">
        <v>31</v>
      </c>
      <c r="H479" s="23"/>
      <c r="I479" s="23"/>
      <c r="J479" s="22"/>
    </row>
    <row r="480" spans="3:10" outlineLevel="1" x14ac:dyDescent="0.2">
      <c r="C480" s="37"/>
      <c r="D480" s="25" t="s">
        <v>643</v>
      </c>
      <c r="E480" s="125" t="s">
        <v>640</v>
      </c>
      <c r="F480" s="22">
        <v>1</v>
      </c>
      <c r="G480" s="23"/>
      <c r="H480" s="23"/>
      <c r="I480" s="23"/>
      <c r="J480" s="22"/>
    </row>
    <row r="481" spans="3:10" outlineLevel="1" x14ac:dyDescent="0.2">
      <c r="C481" s="37"/>
      <c r="D481" s="25" t="s">
        <v>644</v>
      </c>
      <c r="E481" s="125" t="s">
        <v>1002</v>
      </c>
      <c r="F481" s="22"/>
      <c r="G481" s="23">
        <v>4</v>
      </c>
      <c r="H481" s="23"/>
      <c r="I481" s="23"/>
      <c r="J481" s="22"/>
    </row>
    <row r="482" spans="3:10" outlineLevel="1" x14ac:dyDescent="0.2">
      <c r="C482" s="37"/>
      <c r="D482" s="25" t="s">
        <v>645</v>
      </c>
      <c r="E482" s="125" t="s">
        <v>912</v>
      </c>
      <c r="F482" s="22"/>
      <c r="G482" s="23">
        <v>20</v>
      </c>
      <c r="H482" s="23"/>
      <c r="I482" s="23"/>
      <c r="J482" s="22"/>
    </row>
    <row r="483" spans="3:10" outlineLevel="1" x14ac:dyDescent="0.2">
      <c r="C483" s="37"/>
      <c r="D483" s="25" t="s">
        <v>646</v>
      </c>
      <c r="E483" s="125" t="s">
        <v>913</v>
      </c>
      <c r="F483" s="22"/>
      <c r="G483" s="23">
        <v>3</v>
      </c>
      <c r="H483" s="23"/>
      <c r="I483" s="23"/>
      <c r="J483" s="22"/>
    </row>
    <row r="484" spans="3:10" outlineLevel="1" x14ac:dyDescent="0.2">
      <c r="C484" s="37"/>
      <c r="D484" s="25" t="s">
        <v>647</v>
      </c>
      <c r="E484" s="125" t="s">
        <v>914</v>
      </c>
      <c r="F484" s="22"/>
      <c r="G484" s="23">
        <v>40</v>
      </c>
      <c r="H484" s="23"/>
      <c r="I484" s="23"/>
      <c r="J484" s="22"/>
    </row>
    <row r="485" spans="3:10" outlineLevel="1" x14ac:dyDescent="0.2">
      <c r="C485" s="37"/>
      <c r="D485" s="25" t="s">
        <v>648</v>
      </c>
      <c r="E485" s="125" t="s">
        <v>930</v>
      </c>
      <c r="F485" s="22"/>
      <c r="G485" s="23">
        <v>5</v>
      </c>
      <c r="H485" s="23"/>
      <c r="I485" s="23"/>
      <c r="J485" s="22"/>
    </row>
    <row r="486" spans="3:10" outlineLevel="1" x14ac:dyDescent="0.2">
      <c r="C486" s="37"/>
      <c r="D486" s="25" t="s">
        <v>649</v>
      </c>
      <c r="E486" s="125" t="s">
        <v>915</v>
      </c>
      <c r="F486" s="22"/>
      <c r="G486" s="23">
        <v>170</v>
      </c>
      <c r="H486" s="23"/>
      <c r="I486" s="23"/>
      <c r="J486" s="22"/>
    </row>
    <row r="487" spans="3:10" outlineLevel="1" x14ac:dyDescent="0.2">
      <c r="C487" s="37"/>
      <c r="D487" s="25" t="s">
        <v>650</v>
      </c>
      <c r="E487" s="125" t="s">
        <v>916</v>
      </c>
      <c r="F487" s="22"/>
      <c r="G487" s="23">
        <v>9</v>
      </c>
      <c r="H487" s="23"/>
      <c r="I487" s="23"/>
      <c r="J487" s="22"/>
    </row>
    <row r="488" spans="3:10" outlineLevel="1" x14ac:dyDescent="0.2">
      <c r="C488" s="37"/>
      <c r="D488" s="25" t="s">
        <v>651</v>
      </c>
      <c r="E488" s="125" t="s">
        <v>917</v>
      </c>
      <c r="F488" s="22"/>
      <c r="G488" s="23">
        <v>4</v>
      </c>
      <c r="H488" s="23"/>
      <c r="I488" s="23"/>
      <c r="J488" s="22"/>
    </row>
    <row r="489" spans="3:10" outlineLevel="1" x14ac:dyDescent="0.2">
      <c r="C489" s="37"/>
      <c r="D489" s="25" t="s">
        <v>652</v>
      </c>
      <c r="E489" s="125" t="s">
        <v>918</v>
      </c>
      <c r="F489" s="22"/>
      <c r="G489" s="23">
        <v>3</v>
      </c>
      <c r="H489" s="23"/>
      <c r="I489" s="23"/>
      <c r="J489" s="22"/>
    </row>
    <row r="490" spans="3:10" outlineLevel="1" x14ac:dyDescent="0.2">
      <c r="C490" s="37"/>
      <c r="D490" s="25" t="s">
        <v>653</v>
      </c>
      <c r="E490" s="125" t="s">
        <v>919</v>
      </c>
      <c r="F490" s="22"/>
      <c r="G490" s="23">
        <v>7</v>
      </c>
      <c r="H490" s="23"/>
      <c r="I490" s="23"/>
      <c r="J490" s="22"/>
    </row>
    <row r="491" spans="3:10" outlineLevel="1" x14ac:dyDescent="0.2">
      <c r="C491" s="37"/>
      <c r="D491" s="25" t="s">
        <v>654</v>
      </c>
      <c r="E491" s="125" t="s">
        <v>920</v>
      </c>
      <c r="F491" s="22"/>
      <c r="G491" s="23">
        <v>3</v>
      </c>
      <c r="H491" s="23"/>
      <c r="I491" s="23"/>
      <c r="J491" s="22"/>
    </row>
    <row r="492" spans="3:10" outlineLevel="1" x14ac:dyDescent="0.2">
      <c r="C492" s="37"/>
      <c r="D492" s="25" t="s">
        <v>655</v>
      </c>
      <c r="E492" s="125" t="s">
        <v>641</v>
      </c>
      <c r="F492" s="22">
        <v>1</v>
      </c>
      <c r="G492" s="23">
        <v>1</v>
      </c>
      <c r="H492" s="23"/>
      <c r="I492" s="23"/>
      <c r="J492" s="22"/>
    </row>
    <row r="493" spans="3:10" outlineLevel="1" x14ac:dyDescent="0.2">
      <c r="C493" s="37"/>
      <c r="D493" s="25" t="s">
        <v>656</v>
      </c>
      <c r="E493" s="125" t="s">
        <v>674</v>
      </c>
      <c r="F493" s="22">
        <v>32</v>
      </c>
      <c r="G493" s="23">
        <v>32</v>
      </c>
      <c r="H493" s="23"/>
      <c r="I493" s="23"/>
      <c r="J493" s="22"/>
    </row>
    <row r="494" spans="3:10" outlineLevel="1" x14ac:dyDescent="0.2">
      <c r="C494" s="37"/>
      <c r="D494" s="25" t="s">
        <v>664</v>
      </c>
      <c r="E494" s="125" t="s">
        <v>921</v>
      </c>
      <c r="F494" s="22"/>
      <c r="G494" s="23">
        <v>29</v>
      </c>
      <c r="H494" s="23"/>
      <c r="I494" s="23"/>
      <c r="J494" s="22"/>
    </row>
    <row r="495" spans="3:10" outlineLevel="1" x14ac:dyDescent="0.2">
      <c r="C495" s="37"/>
      <c r="D495" s="25" t="s">
        <v>665</v>
      </c>
      <c r="E495" s="125" t="s">
        <v>675</v>
      </c>
      <c r="F495" s="22">
        <v>96</v>
      </c>
      <c r="G495" s="23"/>
      <c r="H495" s="23"/>
      <c r="I495" s="23"/>
      <c r="J495" s="22"/>
    </row>
    <row r="496" spans="3:10" outlineLevel="1" x14ac:dyDescent="0.2">
      <c r="C496" s="37"/>
      <c r="D496" s="25" t="s">
        <v>666</v>
      </c>
      <c r="E496" s="125" t="s">
        <v>922</v>
      </c>
      <c r="F496" s="22"/>
      <c r="G496" s="23">
        <v>18</v>
      </c>
      <c r="H496" s="23"/>
      <c r="I496" s="23"/>
      <c r="J496" s="22"/>
    </row>
    <row r="497" spans="3:10" outlineLevel="1" x14ac:dyDescent="0.2">
      <c r="C497" s="37"/>
      <c r="D497" s="25" t="s">
        <v>667</v>
      </c>
      <c r="E497" s="125" t="s">
        <v>804</v>
      </c>
      <c r="F497" s="22">
        <v>316</v>
      </c>
      <c r="G497" s="23">
        <v>317</v>
      </c>
      <c r="H497" s="23"/>
      <c r="I497" s="23"/>
      <c r="J497" s="22"/>
    </row>
    <row r="498" spans="3:10" outlineLevel="1" x14ac:dyDescent="0.2">
      <c r="C498" s="37"/>
      <c r="D498" s="25" t="s">
        <v>668</v>
      </c>
      <c r="E498" s="125" t="s">
        <v>901</v>
      </c>
      <c r="F498" s="22"/>
      <c r="G498" s="23">
        <v>8</v>
      </c>
      <c r="H498" s="23"/>
      <c r="I498" s="23"/>
      <c r="J498" s="22"/>
    </row>
    <row r="499" spans="3:10" outlineLevel="1" x14ac:dyDescent="0.2">
      <c r="C499" s="37"/>
      <c r="D499" s="25" t="s">
        <v>669</v>
      </c>
      <c r="E499" s="125" t="s">
        <v>803</v>
      </c>
      <c r="F499" s="22">
        <v>1</v>
      </c>
      <c r="G499" s="23"/>
      <c r="H499" s="23"/>
      <c r="I499" s="23"/>
      <c r="J499" s="22"/>
    </row>
    <row r="500" spans="3:10" outlineLevel="1" x14ac:dyDescent="0.2">
      <c r="C500" s="37"/>
      <c r="D500" s="25" t="s">
        <v>670</v>
      </c>
      <c r="E500" s="125" t="s">
        <v>676</v>
      </c>
      <c r="F500" s="22">
        <v>29</v>
      </c>
      <c r="G500" s="23"/>
      <c r="H500" s="23"/>
      <c r="I500" s="23"/>
      <c r="J500" s="22"/>
    </row>
    <row r="501" spans="3:10" outlineLevel="1" x14ac:dyDescent="0.2">
      <c r="C501" s="37"/>
      <c r="D501" s="25" t="s">
        <v>671</v>
      </c>
      <c r="E501" s="125" t="s">
        <v>677</v>
      </c>
      <c r="F501" s="22">
        <v>18</v>
      </c>
      <c r="G501" s="23"/>
      <c r="H501" s="23"/>
      <c r="I501" s="23"/>
      <c r="J501" s="22"/>
    </row>
    <row r="502" spans="3:10" outlineLevel="1" x14ac:dyDescent="0.2">
      <c r="C502" s="37"/>
      <c r="D502" s="25" t="s">
        <v>672</v>
      </c>
      <c r="E502" s="125" t="s">
        <v>923</v>
      </c>
      <c r="F502" s="22"/>
      <c r="G502" s="23">
        <v>4</v>
      </c>
      <c r="H502" s="23"/>
      <c r="I502" s="23"/>
      <c r="J502" s="22"/>
    </row>
    <row r="503" spans="3:10" outlineLevel="1" x14ac:dyDescent="0.2">
      <c r="C503" s="37"/>
      <c r="D503" s="25" t="s">
        <v>673</v>
      </c>
      <c r="E503" s="125" t="s">
        <v>924</v>
      </c>
      <c r="F503" s="22"/>
      <c r="G503" s="23">
        <v>4</v>
      </c>
      <c r="H503" s="23"/>
      <c r="I503" s="23"/>
      <c r="J503" s="22"/>
    </row>
    <row r="504" spans="3:10" outlineLevel="1" x14ac:dyDescent="0.2">
      <c r="C504" s="37"/>
      <c r="D504" s="25" t="s">
        <v>680</v>
      </c>
      <c r="E504" s="125" t="s">
        <v>925</v>
      </c>
      <c r="F504" s="22"/>
      <c r="G504" s="23">
        <v>3</v>
      </c>
      <c r="H504" s="23"/>
      <c r="I504" s="23"/>
      <c r="J504" s="22"/>
    </row>
    <row r="505" spans="3:10" outlineLevel="1" x14ac:dyDescent="0.2">
      <c r="C505" s="37"/>
      <c r="D505" s="25" t="s">
        <v>681</v>
      </c>
      <c r="E505" s="125" t="s">
        <v>926</v>
      </c>
      <c r="F505" s="22"/>
      <c r="G505" s="23">
        <v>2</v>
      </c>
      <c r="H505" s="23"/>
      <c r="I505" s="23"/>
      <c r="J505" s="22"/>
    </row>
    <row r="506" spans="3:10" outlineLevel="1" x14ac:dyDescent="0.2">
      <c r="C506" s="37"/>
      <c r="D506" s="25" t="s">
        <v>682</v>
      </c>
      <c r="E506" s="125" t="s">
        <v>927</v>
      </c>
      <c r="F506" s="22"/>
      <c r="G506" s="23">
        <v>11</v>
      </c>
      <c r="H506" s="23"/>
      <c r="I506" s="23"/>
      <c r="J506" s="22"/>
    </row>
    <row r="507" spans="3:10" outlineLevel="1" x14ac:dyDescent="0.2">
      <c r="C507" s="37"/>
      <c r="D507" s="25" t="s">
        <v>683</v>
      </c>
      <c r="E507" s="125" t="s">
        <v>678</v>
      </c>
      <c r="F507" s="22">
        <v>5</v>
      </c>
      <c r="G507" s="23"/>
      <c r="H507" s="23"/>
      <c r="I507" s="23"/>
      <c r="J507" s="22"/>
    </row>
    <row r="508" spans="3:10" outlineLevel="1" x14ac:dyDescent="0.2">
      <c r="C508" s="37"/>
      <c r="D508" s="25" t="s">
        <v>684</v>
      </c>
      <c r="E508" s="125" t="s">
        <v>679</v>
      </c>
      <c r="F508" s="22">
        <v>30</v>
      </c>
      <c r="G508" s="23"/>
      <c r="H508" s="23"/>
      <c r="I508" s="23"/>
      <c r="J508" s="22"/>
    </row>
    <row r="509" spans="3:10" outlineLevel="1" x14ac:dyDescent="0.2">
      <c r="C509" s="37"/>
      <c r="D509" s="25" t="s">
        <v>685</v>
      </c>
      <c r="E509" s="125" t="s">
        <v>735</v>
      </c>
      <c r="F509" s="22">
        <v>54</v>
      </c>
      <c r="G509" s="23">
        <v>22</v>
      </c>
      <c r="H509" s="23"/>
      <c r="I509" s="23"/>
      <c r="J509" s="22"/>
    </row>
    <row r="510" spans="3:10" outlineLevel="1" x14ac:dyDescent="0.2">
      <c r="C510" s="37"/>
      <c r="D510" s="25" t="s">
        <v>686</v>
      </c>
      <c r="E510" s="125" t="s">
        <v>928</v>
      </c>
      <c r="F510" s="22"/>
      <c r="G510" s="23">
        <v>250</v>
      </c>
      <c r="H510" s="23"/>
      <c r="I510" s="23"/>
      <c r="J510" s="22"/>
    </row>
    <row r="511" spans="3:10" outlineLevel="1" x14ac:dyDescent="0.2">
      <c r="C511" s="37"/>
      <c r="D511" s="25" t="s">
        <v>687</v>
      </c>
      <c r="E511" s="125" t="s">
        <v>929</v>
      </c>
      <c r="F511" s="22"/>
      <c r="G511" s="23">
        <v>8</v>
      </c>
      <c r="H511" s="23"/>
      <c r="I511" s="23"/>
      <c r="J511" s="22"/>
    </row>
    <row r="512" spans="3:10" outlineLevel="1" x14ac:dyDescent="0.2">
      <c r="C512" s="37"/>
      <c r="D512" s="25" t="s">
        <v>692</v>
      </c>
      <c r="E512" s="125" t="s">
        <v>688</v>
      </c>
      <c r="F512" s="22"/>
      <c r="G512" s="23"/>
      <c r="H512" s="23"/>
      <c r="I512" s="23"/>
      <c r="J512" s="22"/>
    </row>
    <row r="513" spans="3:10" outlineLevel="1" x14ac:dyDescent="0.2">
      <c r="C513" s="37"/>
      <c r="D513" s="25" t="s">
        <v>693</v>
      </c>
      <c r="E513" s="125" t="s">
        <v>689</v>
      </c>
      <c r="F513" s="22">
        <v>4</v>
      </c>
      <c r="G513" s="23">
        <v>10</v>
      </c>
      <c r="H513" s="23"/>
      <c r="I513" s="23"/>
      <c r="J513" s="22"/>
    </row>
    <row r="514" spans="3:10" outlineLevel="1" x14ac:dyDescent="0.2">
      <c r="C514" s="37"/>
      <c r="D514" s="25" t="s">
        <v>694</v>
      </c>
      <c r="E514" s="125" t="s">
        <v>690</v>
      </c>
      <c r="F514" s="22">
        <v>5</v>
      </c>
      <c r="G514" s="23"/>
      <c r="H514" s="23"/>
      <c r="I514" s="23"/>
      <c r="J514" s="22"/>
    </row>
    <row r="515" spans="3:10" outlineLevel="1" x14ac:dyDescent="0.2">
      <c r="C515" s="37"/>
      <c r="D515" s="25" t="s">
        <v>695</v>
      </c>
      <c r="E515" s="125" t="s">
        <v>932</v>
      </c>
      <c r="F515" s="22"/>
      <c r="G515" s="23">
        <v>3</v>
      </c>
      <c r="H515" s="23"/>
      <c r="I515" s="23"/>
      <c r="J515" s="22"/>
    </row>
    <row r="516" spans="3:10" outlineLevel="1" x14ac:dyDescent="0.2">
      <c r="C516" s="37"/>
      <c r="D516" s="25" t="s">
        <v>696</v>
      </c>
      <c r="E516" s="125" t="s">
        <v>691</v>
      </c>
      <c r="F516" s="22">
        <v>21</v>
      </c>
      <c r="G516" s="23">
        <v>2</v>
      </c>
      <c r="H516" s="23"/>
      <c r="I516" s="23"/>
      <c r="J516" s="22"/>
    </row>
    <row r="517" spans="3:10" outlineLevel="1" x14ac:dyDescent="0.2">
      <c r="C517" s="37"/>
      <c r="D517" s="25" t="s">
        <v>697</v>
      </c>
      <c r="E517" s="125" t="s">
        <v>933</v>
      </c>
      <c r="F517" s="22"/>
      <c r="G517" s="23">
        <v>84</v>
      </c>
      <c r="H517" s="23"/>
      <c r="I517" s="23"/>
      <c r="J517" s="22"/>
    </row>
    <row r="518" spans="3:10" outlineLevel="1" x14ac:dyDescent="0.2">
      <c r="C518" s="37"/>
      <c r="D518" s="25" t="s">
        <v>698</v>
      </c>
      <c r="E518" s="125" t="s">
        <v>934</v>
      </c>
      <c r="F518" s="22"/>
      <c r="G518" s="23">
        <v>12</v>
      </c>
      <c r="H518" s="23"/>
      <c r="I518" s="23"/>
      <c r="J518" s="22"/>
    </row>
    <row r="519" spans="3:10" ht="25.5" outlineLevel="1" x14ac:dyDescent="0.2">
      <c r="C519" s="37"/>
      <c r="D519" s="25" t="s">
        <v>699</v>
      </c>
      <c r="E519" s="125" t="s">
        <v>935</v>
      </c>
      <c r="F519" s="22"/>
      <c r="G519" s="23">
        <v>43</v>
      </c>
      <c r="H519" s="23"/>
      <c r="I519" s="23"/>
      <c r="J519" s="22"/>
    </row>
    <row r="520" spans="3:10" outlineLevel="1" x14ac:dyDescent="0.2">
      <c r="C520" s="37"/>
      <c r="D520" s="25" t="s">
        <v>700</v>
      </c>
      <c r="E520" s="125" t="s">
        <v>936</v>
      </c>
      <c r="F520" s="22"/>
      <c r="G520" s="23">
        <v>6</v>
      </c>
      <c r="H520" s="23"/>
      <c r="I520" s="23"/>
      <c r="J520" s="22"/>
    </row>
    <row r="521" spans="3:10" outlineLevel="1" x14ac:dyDescent="0.2">
      <c r="C521" s="37"/>
      <c r="D521" s="25" t="s">
        <v>701</v>
      </c>
      <c r="E521" s="125" t="s">
        <v>937</v>
      </c>
      <c r="F521" s="22"/>
      <c r="G521" s="23">
        <v>3</v>
      </c>
      <c r="H521" s="23"/>
      <c r="I521" s="23"/>
      <c r="J521" s="22"/>
    </row>
    <row r="522" spans="3:10" outlineLevel="1" x14ac:dyDescent="0.2">
      <c r="C522" s="37"/>
      <c r="D522" s="25" t="s">
        <v>702</v>
      </c>
      <c r="E522" s="125" t="s">
        <v>938</v>
      </c>
      <c r="F522" s="22"/>
      <c r="G522" s="23">
        <v>2</v>
      </c>
      <c r="H522" s="23"/>
      <c r="I522" s="23"/>
      <c r="J522" s="22"/>
    </row>
    <row r="523" spans="3:10" outlineLevel="1" x14ac:dyDescent="0.2">
      <c r="C523" s="37"/>
      <c r="D523" s="25" t="s">
        <v>703</v>
      </c>
      <c r="E523" s="125" t="s">
        <v>939</v>
      </c>
      <c r="F523" s="22"/>
      <c r="G523" s="23">
        <v>64</v>
      </c>
      <c r="H523" s="23"/>
      <c r="I523" s="23"/>
      <c r="J523" s="22"/>
    </row>
    <row r="524" spans="3:10" outlineLevel="1" x14ac:dyDescent="0.2">
      <c r="C524" s="37"/>
      <c r="D524" s="25" t="s">
        <v>704</v>
      </c>
      <c r="E524" s="125" t="s">
        <v>706</v>
      </c>
      <c r="F524" s="22">
        <v>18</v>
      </c>
      <c r="G524" s="23">
        <v>5</v>
      </c>
      <c r="H524" s="23"/>
      <c r="I524" s="23"/>
      <c r="J524" s="22"/>
    </row>
    <row r="525" spans="3:10" outlineLevel="1" x14ac:dyDescent="0.2">
      <c r="C525" s="37"/>
      <c r="D525" s="25" t="s">
        <v>705</v>
      </c>
      <c r="E525" s="125" t="s">
        <v>711</v>
      </c>
      <c r="F525" s="22"/>
      <c r="G525" s="23">
        <v>19</v>
      </c>
      <c r="H525" s="23"/>
      <c r="I525" s="23"/>
      <c r="J525" s="22"/>
    </row>
    <row r="526" spans="3:10" outlineLevel="1" x14ac:dyDescent="0.2">
      <c r="C526" s="37"/>
      <c r="D526" s="25" t="s">
        <v>707</v>
      </c>
      <c r="E526" s="125" t="s">
        <v>710</v>
      </c>
      <c r="F526" s="22">
        <v>18</v>
      </c>
      <c r="G526" s="23">
        <v>18</v>
      </c>
      <c r="H526" s="23"/>
      <c r="I526" s="23"/>
      <c r="J526" s="22"/>
    </row>
    <row r="527" spans="3:10" outlineLevel="1" x14ac:dyDescent="0.2">
      <c r="C527" s="37"/>
      <c r="D527" s="25" t="s">
        <v>708</v>
      </c>
      <c r="E527" s="125" t="s">
        <v>940</v>
      </c>
      <c r="F527" s="22"/>
      <c r="G527" s="23">
        <v>19</v>
      </c>
      <c r="H527" s="23"/>
      <c r="I527" s="23"/>
      <c r="J527" s="22"/>
    </row>
    <row r="528" spans="3:10" outlineLevel="1" x14ac:dyDescent="0.2">
      <c r="C528" s="37"/>
      <c r="D528" s="25" t="s">
        <v>709</v>
      </c>
      <c r="E528" s="125" t="s">
        <v>712</v>
      </c>
      <c r="F528" s="22">
        <v>9</v>
      </c>
      <c r="G528" s="23">
        <v>31</v>
      </c>
      <c r="H528" s="23"/>
      <c r="I528" s="23"/>
      <c r="J528" s="22"/>
    </row>
    <row r="529" spans="3:10" outlineLevel="1" x14ac:dyDescent="0.2">
      <c r="C529" s="37"/>
      <c r="D529" s="25" t="s">
        <v>739</v>
      </c>
      <c r="E529" s="125" t="s">
        <v>738</v>
      </c>
      <c r="F529" s="22"/>
      <c r="G529" s="23">
        <v>14</v>
      </c>
      <c r="H529" s="23"/>
      <c r="I529" s="23"/>
      <c r="J529" s="22"/>
    </row>
    <row r="530" spans="3:10" ht="13.9" customHeight="1" outlineLevel="1" x14ac:dyDescent="0.2">
      <c r="C530" s="37"/>
      <c r="D530" s="25" t="s">
        <v>740</v>
      </c>
      <c r="E530" s="125" t="s">
        <v>801</v>
      </c>
      <c r="F530" s="22">
        <v>20</v>
      </c>
      <c r="G530" s="23"/>
      <c r="H530" s="23"/>
      <c r="I530" s="23"/>
      <c r="J530" s="22"/>
    </row>
    <row r="531" spans="3:10" ht="13.9" customHeight="1" outlineLevel="1" x14ac:dyDescent="0.2">
      <c r="C531" s="37"/>
      <c r="D531" s="25" t="s">
        <v>823</v>
      </c>
      <c r="E531" s="125" t="s">
        <v>780</v>
      </c>
      <c r="F531" s="22">
        <v>40</v>
      </c>
      <c r="G531" s="23"/>
      <c r="H531" s="23"/>
      <c r="I531" s="23"/>
      <c r="J531" s="22"/>
    </row>
    <row r="532" spans="3:10" ht="13.9" customHeight="1" outlineLevel="1" x14ac:dyDescent="0.2">
      <c r="C532" s="37"/>
      <c r="D532" s="25" t="s">
        <v>824</v>
      </c>
      <c r="E532" s="125" t="s">
        <v>781</v>
      </c>
      <c r="F532" s="22">
        <v>47</v>
      </c>
      <c r="G532" s="23"/>
      <c r="H532" s="23"/>
      <c r="I532" s="23"/>
      <c r="J532" s="22"/>
    </row>
    <row r="533" spans="3:10" ht="13.9" customHeight="1" outlineLevel="1" x14ac:dyDescent="0.2">
      <c r="C533" s="37"/>
      <c r="D533" s="25" t="s">
        <v>825</v>
      </c>
      <c r="E533" s="125" t="s">
        <v>782</v>
      </c>
      <c r="F533" s="22">
        <v>160</v>
      </c>
      <c r="G533" s="23"/>
      <c r="H533" s="23"/>
      <c r="I533" s="23"/>
      <c r="J533" s="22"/>
    </row>
    <row r="534" spans="3:10" ht="13.9" customHeight="1" outlineLevel="1" x14ac:dyDescent="0.2">
      <c r="C534" s="37"/>
      <c r="D534" s="25" t="s">
        <v>826</v>
      </c>
      <c r="E534" s="125" t="s">
        <v>783</v>
      </c>
      <c r="F534" s="22">
        <v>70</v>
      </c>
      <c r="G534" s="23">
        <v>5</v>
      </c>
      <c r="H534" s="23"/>
      <c r="I534" s="23"/>
      <c r="J534" s="22"/>
    </row>
    <row r="535" spans="3:10" ht="13.9" customHeight="1" outlineLevel="1" x14ac:dyDescent="0.2">
      <c r="C535" s="37"/>
      <c r="D535" s="25" t="s">
        <v>827</v>
      </c>
      <c r="E535" s="125" t="s">
        <v>784</v>
      </c>
      <c r="F535" s="22">
        <v>50</v>
      </c>
      <c r="G535" s="23"/>
      <c r="H535" s="23"/>
      <c r="I535" s="23"/>
      <c r="J535" s="22"/>
    </row>
    <row r="536" spans="3:10" ht="13.9" customHeight="1" outlineLevel="1" x14ac:dyDescent="0.2">
      <c r="C536" s="37"/>
      <c r="D536" s="25" t="s">
        <v>828</v>
      </c>
      <c r="E536" s="125" t="s">
        <v>800</v>
      </c>
      <c r="F536" s="22">
        <v>92</v>
      </c>
      <c r="G536" s="23">
        <v>92</v>
      </c>
      <c r="H536" s="23"/>
      <c r="I536" s="23"/>
      <c r="J536" s="22"/>
    </row>
    <row r="537" spans="3:10" ht="13.9" customHeight="1" outlineLevel="1" x14ac:dyDescent="0.2">
      <c r="C537" s="37"/>
      <c r="D537" s="25" t="s">
        <v>829</v>
      </c>
      <c r="E537" s="125" t="s">
        <v>799</v>
      </c>
      <c r="F537" s="22">
        <v>44</v>
      </c>
      <c r="G537" s="23">
        <v>3</v>
      </c>
      <c r="H537" s="23"/>
      <c r="I537" s="23"/>
      <c r="J537" s="22"/>
    </row>
    <row r="538" spans="3:10" outlineLevel="1" x14ac:dyDescent="0.2">
      <c r="C538" s="37"/>
      <c r="D538" s="25" t="s">
        <v>830</v>
      </c>
      <c r="E538" s="125" t="s">
        <v>785</v>
      </c>
      <c r="F538" s="22">
        <v>7</v>
      </c>
      <c r="G538" s="23">
        <v>7</v>
      </c>
      <c r="H538" s="23"/>
      <c r="I538" s="23"/>
      <c r="J538" s="22"/>
    </row>
    <row r="539" spans="3:10" ht="13.9" customHeight="1" outlineLevel="1" x14ac:dyDescent="0.2">
      <c r="C539" s="37"/>
      <c r="D539" s="25" t="s">
        <v>831</v>
      </c>
      <c r="E539" s="125" t="s">
        <v>802</v>
      </c>
      <c r="F539" s="22">
        <v>12</v>
      </c>
      <c r="G539" s="23"/>
      <c r="H539" s="23"/>
      <c r="I539" s="23"/>
      <c r="J539" s="22"/>
    </row>
    <row r="540" spans="3:10" ht="13.9" customHeight="1" outlineLevel="1" x14ac:dyDescent="0.2">
      <c r="C540" s="37"/>
      <c r="D540" s="25" t="s">
        <v>832</v>
      </c>
      <c r="E540" s="125" t="s">
        <v>786</v>
      </c>
      <c r="F540" s="22">
        <v>7</v>
      </c>
      <c r="G540" s="23"/>
      <c r="H540" s="23"/>
      <c r="I540" s="23"/>
      <c r="J540" s="22"/>
    </row>
    <row r="541" spans="3:10" ht="13.9" customHeight="1" outlineLevel="1" x14ac:dyDescent="0.2">
      <c r="C541" s="37"/>
      <c r="D541" s="25" t="s">
        <v>833</v>
      </c>
      <c r="E541" s="125" t="s">
        <v>798</v>
      </c>
      <c r="F541" s="22">
        <v>7</v>
      </c>
      <c r="G541" s="23"/>
      <c r="H541" s="23"/>
      <c r="I541" s="23"/>
      <c r="J541" s="22"/>
    </row>
    <row r="542" spans="3:10" ht="13.9" customHeight="1" outlineLevel="1" x14ac:dyDescent="0.2">
      <c r="C542" s="37"/>
      <c r="D542" s="25" t="s">
        <v>834</v>
      </c>
      <c r="E542" s="125" t="s">
        <v>797</v>
      </c>
      <c r="F542" s="22">
        <v>6</v>
      </c>
      <c r="G542" s="23">
        <v>6</v>
      </c>
      <c r="H542" s="23"/>
      <c r="I542" s="23"/>
      <c r="J542" s="22"/>
    </row>
    <row r="543" spans="3:10" ht="13.9" customHeight="1" outlineLevel="1" x14ac:dyDescent="0.2">
      <c r="C543" s="37"/>
      <c r="D543" s="25" t="s">
        <v>835</v>
      </c>
      <c r="E543" s="125" t="s">
        <v>796</v>
      </c>
      <c r="F543" s="22">
        <v>1</v>
      </c>
      <c r="G543" s="23">
        <v>27</v>
      </c>
      <c r="H543" s="23"/>
      <c r="I543" s="23"/>
      <c r="J543" s="22"/>
    </row>
    <row r="544" spans="3:10" ht="13.9" customHeight="1" outlineLevel="1" x14ac:dyDescent="0.2">
      <c r="C544" s="37"/>
      <c r="D544" s="25" t="s">
        <v>836</v>
      </c>
      <c r="E544" s="125" t="s">
        <v>787</v>
      </c>
      <c r="F544" s="22">
        <v>7</v>
      </c>
      <c r="G544" s="23">
        <v>7</v>
      </c>
      <c r="H544" s="23"/>
      <c r="I544" s="23"/>
      <c r="J544" s="22"/>
    </row>
    <row r="545" spans="3:10" ht="13.9" customHeight="1" outlineLevel="1" x14ac:dyDescent="0.2">
      <c r="C545" s="37"/>
      <c r="D545" s="25" t="s">
        <v>837</v>
      </c>
      <c r="E545" s="125" t="s">
        <v>795</v>
      </c>
      <c r="F545" s="22">
        <v>30</v>
      </c>
      <c r="G545" s="23">
        <v>30</v>
      </c>
      <c r="H545" s="23"/>
      <c r="I545" s="23"/>
      <c r="J545" s="22"/>
    </row>
    <row r="546" spans="3:10" ht="13.9" customHeight="1" outlineLevel="1" x14ac:dyDescent="0.2">
      <c r="C546" s="37"/>
      <c r="D546" s="25" t="s">
        <v>838</v>
      </c>
      <c r="E546" s="125" t="s">
        <v>794</v>
      </c>
      <c r="F546" s="22">
        <v>11</v>
      </c>
      <c r="G546" s="23"/>
      <c r="H546" s="23"/>
      <c r="I546" s="23"/>
      <c r="J546" s="22"/>
    </row>
    <row r="547" spans="3:10" ht="13.9" customHeight="1" outlineLevel="1" x14ac:dyDescent="0.2">
      <c r="C547" s="37"/>
      <c r="D547" s="25" t="s">
        <v>839</v>
      </c>
      <c r="E547" s="125" t="s">
        <v>622</v>
      </c>
      <c r="F547" s="22">
        <v>6</v>
      </c>
      <c r="G547" s="23">
        <v>2</v>
      </c>
      <c r="H547" s="23"/>
      <c r="I547" s="23"/>
      <c r="J547" s="22"/>
    </row>
    <row r="548" spans="3:10" ht="13.9" customHeight="1" outlineLevel="1" x14ac:dyDescent="0.2">
      <c r="C548" s="37"/>
      <c r="D548" s="25" t="s">
        <v>840</v>
      </c>
      <c r="E548" s="125" t="s">
        <v>793</v>
      </c>
      <c r="F548" s="22">
        <v>17</v>
      </c>
      <c r="G548" s="23">
        <v>17</v>
      </c>
      <c r="H548" s="23"/>
      <c r="I548" s="23"/>
      <c r="J548" s="22"/>
    </row>
    <row r="549" spans="3:10" ht="13.9" customHeight="1" outlineLevel="1" x14ac:dyDescent="0.2">
      <c r="C549" s="37"/>
      <c r="D549" s="25" t="s">
        <v>841</v>
      </c>
      <c r="E549" s="125" t="s">
        <v>792</v>
      </c>
      <c r="F549" s="22">
        <v>5</v>
      </c>
      <c r="G549" s="23"/>
      <c r="H549" s="23"/>
      <c r="I549" s="23"/>
      <c r="J549" s="22"/>
    </row>
    <row r="550" spans="3:10" ht="14.45" customHeight="1" outlineLevel="1" x14ac:dyDescent="0.2">
      <c r="C550" s="37"/>
      <c r="D550" s="25" t="s">
        <v>842</v>
      </c>
      <c r="E550" s="125" t="s">
        <v>791</v>
      </c>
      <c r="F550" s="22">
        <v>20</v>
      </c>
      <c r="G550" s="23"/>
      <c r="H550" s="23"/>
      <c r="I550" s="23"/>
      <c r="J550" s="22"/>
    </row>
    <row r="551" spans="3:10" ht="13.9" customHeight="1" outlineLevel="1" x14ac:dyDescent="0.2">
      <c r="C551" s="37"/>
      <c r="D551" s="25" t="s">
        <v>843</v>
      </c>
      <c r="E551" s="125" t="s">
        <v>788</v>
      </c>
      <c r="F551" s="22">
        <v>21</v>
      </c>
      <c r="G551" s="23"/>
      <c r="H551" s="23"/>
      <c r="I551" s="23"/>
      <c r="J551" s="22"/>
    </row>
    <row r="552" spans="3:10" ht="13.9" customHeight="1" outlineLevel="1" x14ac:dyDescent="0.2">
      <c r="C552" s="37"/>
      <c r="D552" s="25" t="s">
        <v>844</v>
      </c>
      <c r="E552" s="125" t="s">
        <v>790</v>
      </c>
      <c r="F552" s="22">
        <v>11</v>
      </c>
      <c r="G552" s="23">
        <v>11</v>
      </c>
      <c r="H552" s="23"/>
      <c r="I552" s="23"/>
      <c r="J552" s="22"/>
    </row>
    <row r="553" spans="3:10" ht="13.9" customHeight="1" outlineLevel="1" x14ac:dyDescent="0.2">
      <c r="C553" s="37"/>
      <c r="D553" s="25" t="s">
        <v>845</v>
      </c>
      <c r="E553" s="125" t="s">
        <v>789</v>
      </c>
      <c r="F553" s="22">
        <v>12</v>
      </c>
      <c r="G553" s="23">
        <v>11</v>
      </c>
      <c r="H553" s="23"/>
      <c r="I553" s="23"/>
      <c r="J553" s="22"/>
    </row>
    <row r="554" spans="3:10" ht="13.9" customHeight="1" outlineLevel="1" x14ac:dyDescent="0.2">
      <c r="C554" s="37"/>
      <c r="D554" s="25" t="s">
        <v>846</v>
      </c>
      <c r="E554" s="125" t="s">
        <v>805</v>
      </c>
      <c r="F554" s="22">
        <v>13</v>
      </c>
      <c r="G554" s="23">
        <v>24</v>
      </c>
      <c r="H554" s="23"/>
      <c r="I554" s="23"/>
      <c r="J554" s="22"/>
    </row>
    <row r="555" spans="3:10" ht="13.9" customHeight="1" outlineLevel="1" x14ac:dyDescent="0.2">
      <c r="C555" s="37"/>
      <c r="D555" s="25" t="s">
        <v>847</v>
      </c>
      <c r="E555" s="125" t="s">
        <v>806</v>
      </c>
      <c r="F555" s="22">
        <v>37</v>
      </c>
      <c r="G555" s="23"/>
      <c r="H555" s="23"/>
      <c r="I555" s="23"/>
      <c r="J555" s="22"/>
    </row>
    <row r="556" spans="3:10" ht="13.9" customHeight="1" outlineLevel="1" x14ac:dyDescent="0.2">
      <c r="C556" s="37"/>
      <c r="D556" s="25" t="s">
        <v>848</v>
      </c>
      <c r="E556" s="125" t="s">
        <v>807</v>
      </c>
      <c r="F556" s="22">
        <v>100</v>
      </c>
      <c r="G556" s="23"/>
      <c r="H556" s="23"/>
      <c r="I556" s="23"/>
      <c r="J556" s="22"/>
    </row>
    <row r="557" spans="3:10" ht="13.9" customHeight="1" outlineLevel="1" x14ac:dyDescent="0.2">
      <c r="C557" s="37"/>
      <c r="D557" s="25" t="s">
        <v>849</v>
      </c>
      <c r="E557" s="125" t="s">
        <v>808</v>
      </c>
      <c r="F557" s="22">
        <v>4</v>
      </c>
      <c r="G557" s="23">
        <v>5</v>
      </c>
      <c r="H557" s="23"/>
      <c r="I557" s="23"/>
      <c r="J557" s="22"/>
    </row>
    <row r="558" spans="3:10" ht="13.9" customHeight="1" outlineLevel="1" x14ac:dyDescent="0.2">
      <c r="C558" s="37"/>
      <c r="D558" s="25" t="s">
        <v>850</v>
      </c>
      <c r="E558" s="125" t="s">
        <v>809</v>
      </c>
      <c r="F558" s="22">
        <v>5</v>
      </c>
      <c r="G558" s="23">
        <v>5</v>
      </c>
      <c r="H558" s="23"/>
      <c r="I558" s="23"/>
      <c r="J558" s="22"/>
    </row>
    <row r="559" spans="3:10" ht="13.9" customHeight="1" outlineLevel="1" x14ac:dyDescent="0.2">
      <c r="C559" s="37"/>
      <c r="D559" s="25" t="s">
        <v>851</v>
      </c>
      <c r="E559" s="125" t="s">
        <v>810</v>
      </c>
      <c r="F559" s="22">
        <v>5</v>
      </c>
      <c r="G559" s="23">
        <v>5</v>
      </c>
      <c r="H559" s="23"/>
      <c r="I559" s="23"/>
      <c r="J559" s="22"/>
    </row>
    <row r="560" spans="3:10" ht="13.9" customHeight="1" outlineLevel="1" x14ac:dyDescent="0.2">
      <c r="C560" s="37"/>
      <c r="D560" s="25" t="s">
        <v>852</v>
      </c>
      <c r="E560" s="125" t="s">
        <v>811</v>
      </c>
      <c r="F560" s="22">
        <v>553</v>
      </c>
      <c r="G560" s="23"/>
      <c r="H560" s="23"/>
      <c r="I560" s="23"/>
      <c r="J560" s="22"/>
    </row>
    <row r="561" spans="3:10" ht="13.9" customHeight="1" outlineLevel="1" x14ac:dyDescent="0.2">
      <c r="C561" s="37"/>
      <c r="D561" s="25" t="s">
        <v>853</v>
      </c>
      <c r="E561" s="125" t="s">
        <v>812</v>
      </c>
      <c r="F561" s="22">
        <v>5</v>
      </c>
      <c r="G561" s="23"/>
      <c r="H561" s="23"/>
      <c r="I561" s="23"/>
      <c r="J561" s="22"/>
    </row>
    <row r="562" spans="3:10" ht="13.9" customHeight="1" outlineLevel="1" x14ac:dyDescent="0.2">
      <c r="C562" s="37"/>
      <c r="D562" s="25" t="s">
        <v>854</v>
      </c>
      <c r="E562" s="125" t="s">
        <v>813</v>
      </c>
      <c r="F562" s="22">
        <v>159</v>
      </c>
      <c r="G562" s="23"/>
      <c r="H562" s="23"/>
      <c r="I562" s="23"/>
      <c r="J562" s="22"/>
    </row>
    <row r="563" spans="3:10" ht="13.9" customHeight="1" outlineLevel="1" x14ac:dyDescent="0.2">
      <c r="C563" s="37"/>
      <c r="D563" s="25" t="s">
        <v>855</v>
      </c>
      <c r="E563" s="125" t="s">
        <v>942</v>
      </c>
      <c r="F563" s="22"/>
      <c r="G563" s="23">
        <v>29</v>
      </c>
      <c r="H563" s="23"/>
      <c r="I563" s="23"/>
      <c r="J563" s="22"/>
    </row>
    <row r="564" spans="3:10" ht="13.9" customHeight="1" outlineLevel="1" x14ac:dyDescent="0.2">
      <c r="C564" s="37"/>
      <c r="D564" s="25" t="s">
        <v>956</v>
      </c>
      <c r="E564" s="125" t="s">
        <v>943</v>
      </c>
      <c r="F564" s="22"/>
      <c r="G564" s="23">
        <v>9</v>
      </c>
      <c r="H564" s="23"/>
      <c r="I564" s="23"/>
      <c r="J564" s="22"/>
    </row>
    <row r="565" spans="3:10" ht="13.9" customHeight="1" outlineLevel="1" x14ac:dyDescent="0.2">
      <c r="C565" s="37"/>
      <c r="D565" s="25" t="s">
        <v>957</v>
      </c>
      <c r="E565" s="125" t="s">
        <v>944</v>
      </c>
      <c r="F565" s="22"/>
      <c r="G565" s="23">
        <v>4</v>
      </c>
      <c r="H565" s="23"/>
      <c r="I565" s="23"/>
      <c r="J565" s="22"/>
    </row>
    <row r="566" spans="3:10" ht="13.9" customHeight="1" outlineLevel="1" x14ac:dyDescent="0.2">
      <c r="C566" s="37"/>
      <c r="D566" s="25" t="s">
        <v>958</v>
      </c>
      <c r="E566" s="125" t="s">
        <v>945</v>
      </c>
      <c r="F566" s="22"/>
      <c r="G566" s="23">
        <v>5</v>
      </c>
      <c r="H566" s="23"/>
      <c r="I566" s="23"/>
      <c r="J566" s="22"/>
    </row>
    <row r="567" spans="3:10" ht="13.9" customHeight="1" outlineLevel="1" x14ac:dyDescent="0.2">
      <c r="C567" s="37"/>
      <c r="D567" s="25" t="s">
        <v>959</v>
      </c>
      <c r="E567" s="125" t="s">
        <v>736</v>
      </c>
      <c r="F567" s="22"/>
      <c r="G567" s="23">
        <v>4</v>
      </c>
      <c r="H567" s="23"/>
      <c r="I567" s="23"/>
      <c r="J567" s="22"/>
    </row>
    <row r="568" spans="3:10" ht="13.9" customHeight="1" outlineLevel="1" x14ac:dyDescent="0.2">
      <c r="C568" s="37"/>
      <c r="D568" s="25" t="s">
        <v>960</v>
      </c>
      <c r="E568" s="125" t="s">
        <v>948</v>
      </c>
      <c r="F568" s="22"/>
      <c r="G568" s="23">
        <v>20</v>
      </c>
      <c r="H568" s="23"/>
      <c r="I568" s="23"/>
      <c r="J568" s="22"/>
    </row>
    <row r="569" spans="3:10" ht="13.9" customHeight="1" outlineLevel="1" x14ac:dyDescent="0.2">
      <c r="C569" s="37"/>
      <c r="D569" s="25" t="s">
        <v>961</v>
      </c>
      <c r="E569" s="125" t="s">
        <v>946</v>
      </c>
      <c r="F569" s="22"/>
      <c r="G569" s="23">
        <v>4</v>
      </c>
      <c r="H569" s="23"/>
      <c r="I569" s="23"/>
      <c r="J569" s="22"/>
    </row>
    <row r="570" spans="3:10" ht="13.9" customHeight="1" outlineLevel="1" x14ac:dyDescent="0.2">
      <c r="C570" s="37"/>
      <c r="D570" s="25" t="s">
        <v>962</v>
      </c>
      <c r="E570" s="125" t="s">
        <v>947</v>
      </c>
      <c r="F570" s="22"/>
      <c r="G570" s="23">
        <v>18</v>
      </c>
      <c r="H570" s="23"/>
      <c r="I570" s="23"/>
      <c r="J570" s="22"/>
    </row>
    <row r="571" spans="3:10" ht="13.9" customHeight="1" outlineLevel="1" x14ac:dyDescent="0.2">
      <c r="C571" s="37"/>
      <c r="D571" s="25" t="s">
        <v>963</v>
      </c>
      <c r="E571" s="125" t="s">
        <v>949</v>
      </c>
      <c r="F571" s="22"/>
      <c r="G571" s="23">
        <v>2000</v>
      </c>
      <c r="H571" s="23"/>
      <c r="I571" s="23"/>
      <c r="J571" s="22"/>
    </row>
    <row r="572" spans="3:10" ht="13.9" customHeight="1" outlineLevel="1" x14ac:dyDescent="0.2">
      <c r="C572" s="37"/>
      <c r="D572" s="25" t="s">
        <v>964</v>
      </c>
      <c r="E572" s="125" t="s">
        <v>951</v>
      </c>
      <c r="F572" s="22"/>
      <c r="G572" s="23">
        <v>75</v>
      </c>
      <c r="H572" s="23"/>
      <c r="I572" s="23"/>
      <c r="J572" s="22"/>
    </row>
    <row r="573" spans="3:10" ht="13.9" customHeight="1" outlineLevel="1" x14ac:dyDescent="0.2">
      <c r="C573" s="37"/>
      <c r="D573" s="25" t="s">
        <v>965</v>
      </c>
      <c r="E573" s="125" t="s">
        <v>950</v>
      </c>
      <c r="F573" s="22"/>
      <c r="G573" s="23">
        <v>47</v>
      </c>
      <c r="H573" s="23"/>
      <c r="I573" s="23"/>
      <c r="J573" s="22"/>
    </row>
    <row r="574" spans="3:10" ht="13.9" customHeight="1" outlineLevel="1" x14ac:dyDescent="0.2">
      <c r="C574" s="37"/>
      <c r="D574" s="25" t="s">
        <v>966</v>
      </c>
      <c r="E574" s="125" t="s">
        <v>952</v>
      </c>
      <c r="F574" s="22"/>
      <c r="G574" s="23">
        <v>2</v>
      </c>
      <c r="H574" s="23"/>
      <c r="I574" s="23"/>
      <c r="J574" s="22"/>
    </row>
    <row r="575" spans="3:10" ht="13.9" customHeight="1" outlineLevel="1" x14ac:dyDescent="0.2">
      <c r="C575" s="37"/>
      <c r="D575" s="25" t="s">
        <v>967</v>
      </c>
      <c r="E575" s="125" t="s">
        <v>953</v>
      </c>
      <c r="F575" s="22"/>
      <c r="G575" s="23">
        <v>18</v>
      </c>
      <c r="H575" s="23"/>
      <c r="I575" s="23"/>
      <c r="J575" s="22"/>
    </row>
    <row r="576" spans="3:10" ht="13.9" customHeight="1" outlineLevel="1" x14ac:dyDescent="0.2">
      <c r="C576" s="37"/>
      <c r="D576" s="25" t="s">
        <v>968</v>
      </c>
      <c r="E576" s="125" t="s">
        <v>954</v>
      </c>
      <c r="F576" s="22"/>
      <c r="G576" s="23">
        <v>11</v>
      </c>
      <c r="H576" s="23"/>
      <c r="I576" s="23"/>
      <c r="J576" s="22"/>
    </row>
    <row r="577" spans="3:10" ht="13.9" customHeight="1" outlineLevel="1" x14ac:dyDescent="0.2">
      <c r="C577" s="37"/>
      <c r="D577" s="25" t="s">
        <v>969</v>
      </c>
      <c r="E577" s="125" t="s">
        <v>955</v>
      </c>
      <c r="F577" s="22"/>
      <c r="G577" s="23">
        <v>3</v>
      </c>
      <c r="H577" s="23"/>
      <c r="I577" s="23"/>
      <c r="J577" s="22"/>
    </row>
    <row r="578" spans="3:10" ht="13.9" customHeight="1" outlineLevel="1" x14ac:dyDescent="0.2">
      <c r="C578" s="37"/>
      <c r="D578" s="25" t="s">
        <v>970</v>
      </c>
      <c r="E578" s="125" t="s">
        <v>974</v>
      </c>
      <c r="F578" s="22"/>
      <c r="G578" s="23">
        <v>4</v>
      </c>
      <c r="H578" s="23"/>
      <c r="I578" s="23"/>
      <c r="J578" s="22"/>
    </row>
    <row r="579" spans="3:10" ht="13.9" customHeight="1" outlineLevel="1" x14ac:dyDescent="0.2">
      <c r="C579" s="37"/>
      <c r="D579" s="25" t="s">
        <v>971</v>
      </c>
      <c r="E579" s="125" t="s">
        <v>975</v>
      </c>
      <c r="F579" s="22"/>
      <c r="G579" s="23">
        <v>10</v>
      </c>
      <c r="H579" s="23"/>
      <c r="I579" s="23"/>
      <c r="J579" s="22"/>
    </row>
    <row r="580" spans="3:10" ht="13.9" customHeight="1" outlineLevel="1" x14ac:dyDescent="0.2">
      <c r="C580" s="37"/>
      <c r="D580" s="25" t="s">
        <v>972</v>
      </c>
      <c r="E580" s="125" t="s">
        <v>976</v>
      </c>
      <c r="F580" s="22"/>
      <c r="G580" s="23">
        <v>3</v>
      </c>
      <c r="H580" s="23"/>
      <c r="I580" s="23"/>
      <c r="J580" s="22"/>
    </row>
    <row r="581" spans="3:10" ht="13.9" customHeight="1" outlineLevel="1" x14ac:dyDescent="0.2">
      <c r="C581" s="37"/>
      <c r="D581" s="25" t="s">
        <v>973</v>
      </c>
      <c r="E581" s="125" t="s">
        <v>977</v>
      </c>
      <c r="F581" s="22"/>
      <c r="G581" s="23">
        <v>7</v>
      </c>
      <c r="H581" s="23"/>
      <c r="I581" s="23"/>
      <c r="J581" s="22"/>
    </row>
    <row r="582" spans="3:10" ht="13.9" customHeight="1" outlineLevel="1" x14ac:dyDescent="0.2">
      <c r="C582" s="37"/>
      <c r="D582" s="25" t="s">
        <v>980</v>
      </c>
      <c r="E582" s="125" t="s">
        <v>978</v>
      </c>
      <c r="F582" s="22"/>
      <c r="G582" s="23">
        <v>14</v>
      </c>
      <c r="H582" s="23"/>
      <c r="I582" s="23"/>
      <c r="J582" s="22"/>
    </row>
    <row r="583" spans="3:10" ht="13.9" customHeight="1" outlineLevel="1" x14ac:dyDescent="0.2">
      <c r="C583" s="37"/>
      <c r="D583" s="25" t="s">
        <v>981</v>
      </c>
      <c r="E583" s="125" t="s">
        <v>979</v>
      </c>
      <c r="F583" s="22"/>
      <c r="G583" s="23">
        <v>5</v>
      </c>
      <c r="H583" s="23"/>
      <c r="I583" s="23"/>
      <c r="J583" s="22"/>
    </row>
    <row r="584" spans="3:10" ht="13.9" customHeight="1" outlineLevel="1" x14ac:dyDescent="0.2">
      <c r="C584" s="37"/>
      <c r="D584" s="25" t="s">
        <v>982</v>
      </c>
      <c r="E584" s="125" t="s">
        <v>984</v>
      </c>
      <c r="F584" s="22"/>
      <c r="G584" s="23">
        <v>32</v>
      </c>
      <c r="H584" s="23"/>
      <c r="I584" s="23"/>
      <c r="J584" s="22"/>
    </row>
    <row r="585" spans="3:10" ht="13.9" customHeight="1" outlineLevel="1" x14ac:dyDescent="0.2">
      <c r="C585" s="37"/>
      <c r="D585" s="25" t="s">
        <v>990</v>
      </c>
      <c r="E585" s="125" t="s">
        <v>983</v>
      </c>
      <c r="F585" s="22"/>
      <c r="G585" s="23">
        <v>5</v>
      </c>
      <c r="H585" s="23"/>
      <c r="I585" s="23"/>
      <c r="J585" s="22"/>
    </row>
    <row r="586" spans="3:10" ht="13.9" customHeight="1" outlineLevel="1" x14ac:dyDescent="0.2">
      <c r="C586" s="37"/>
      <c r="D586" s="25" t="s">
        <v>991</v>
      </c>
      <c r="E586" s="125" t="s">
        <v>985</v>
      </c>
      <c r="F586" s="22"/>
      <c r="G586" s="23">
        <v>4</v>
      </c>
      <c r="H586" s="23"/>
      <c r="I586" s="23"/>
      <c r="J586" s="22"/>
    </row>
    <row r="587" spans="3:10" ht="13.9" customHeight="1" outlineLevel="1" x14ac:dyDescent="0.2">
      <c r="C587" s="37"/>
      <c r="D587" s="25" t="s">
        <v>992</v>
      </c>
      <c r="E587" s="125" t="s">
        <v>986</v>
      </c>
      <c r="F587" s="22"/>
      <c r="G587" s="23">
        <v>17</v>
      </c>
      <c r="H587" s="23"/>
      <c r="I587" s="23"/>
      <c r="J587" s="22"/>
    </row>
    <row r="588" spans="3:10" ht="13.9" customHeight="1" outlineLevel="1" x14ac:dyDescent="0.2">
      <c r="C588" s="37"/>
      <c r="D588" s="25" t="s">
        <v>993</v>
      </c>
      <c r="E588" s="125" t="s">
        <v>987</v>
      </c>
      <c r="F588" s="22"/>
      <c r="G588" s="23">
        <v>18</v>
      </c>
      <c r="H588" s="23"/>
      <c r="I588" s="23"/>
      <c r="J588" s="22"/>
    </row>
    <row r="589" spans="3:10" ht="13.9" customHeight="1" outlineLevel="1" x14ac:dyDescent="0.2">
      <c r="C589" s="37"/>
      <c r="D589" s="25" t="s">
        <v>994</v>
      </c>
      <c r="E589" s="125" t="s">
        <v>988</v>
      </c>
      <c r="F589" s="22"/>
      <c r="G589" s="23">
        <v>5</v>
      </c>
      <c r="H589" s="23"/>
      <c r="I589" s="23"/>
      <c r="J589" s="22"/>
    </row>
    <row r="590" spans="3:10" ht="13.9" customHeight="1" outlineLevel="1" x14ac:dyDescent="0.2">
      <c r="C590" s="37"/>
      <c r="D590" s="25" t="s">
        <v>995</v>
      </c>
      <c r="E590" s="125" t="s">
        <v>997</v>
      </c>
      <c r="F590" s="22"/>
      <c r="G590" s="23">
        <v>2</v>
      </c>
      <c r="H590" s="23"/>
      <c r="I590" s="23"/>
      <c r="J590" s="22"/>
    </row>
    <row r="591" spans="3:10" ht="13.5" customHeight="1" outlineLevel="1" x14ac:dyDescent="0.2">
      <c r="C591" s="37"/>
      <c r="D591" s="25" t="s">
        <v>996</v>
      </c>
      <c r="E591" s="125" t="s">
        <v>998</v>
      </c>
      <c r="F591" s="22"/>
      <c r="G591" s="23">
        <v>3</v>
      </c>
      <c r="H591" s="23"/>
      <c r="I591" s="23"/>
      <c r="J591" s="22"/>
    </row>
    <row r="592" spans="3:10" ht="13.5" customHeight="1" outlineLevel="1" x14ac:dyDescent="0.2">
      <c r="C592" s="37"/>
      <c r="D592" s="25" t="s">
        <v>1003</v>
      </c>
      <c r="E592" s="125" t="s">
        <v>989</v>
      </c>
      <c r="F592" s="22"/>
      <c r="G592" s="23">
        <v>31</v>
      </c>
      <c r="H592" s="23"/>
      <c r="I592" s="23"/>
      <c r="J592" s="22"/>
    </row>
    <row r="593" spans="3:10" ht="13.5" customHeight="1" outlineLevel="1" x14ac:dyDescent="0.2">
      <c r="C593" s="37"/>
      <c r="D593" s="25" t="s">
        <v>1004</v>
      </c>
      <c r="E593" s="125" t="s">
        <v>999</v>
      </c>
      <c r="F593" s="22"/>
      <c r="G593" s="23">
        <v>11</v>
      </c>
      <c r="H593" s="23"/>
      <c r="I593" s="23"/>
      <c r="J593" s="22"/>
    </row>
    <row r="594" spans="3:10" ht="13.5" customHeight="1" outlineLevel="1" x14ac:dyDescent="0.2">
      <c r="C594" s="37"/>
      <c r="D594" s="25" t="s">
        <v>1005</v>
      </c>
      <c r="E594" s="125" t="s">
        <v>753</v>
      </c>
      <c r="F594" s="22"/>
      <c r="G594" s="23">
        <v>23</v>
      </c>
      <c r="H594" s="23"/>
      <c r="I594" s="23"/>
      <c r="J594" s="22"/>
    </row>
    <row r="595" spans="3:10" ht="13.5" customHeight="1" outlineLevel="1" x14ac:dyDescent="0.2">
      <c r="C595" s="37"/>
      <c r="D595" s="25" t="s">
        <v>1006</v>
      </c>
      <c r="E595" s="125" t="s">
        <v>1000</v>
      </c>
      <c r="F595" s="22"/>
      <c r="G595" s="23">
        <v>20</v>
      </c>
      <c r="H595" s="23"/>
      <c r="I595" s="23"/>
      <c r="J595" s="22"/>
    </row>
    <row r="596" spans="3:10" ht="13.5" customHeight="1" outlineLevel="1" x14ac:dyDescent="0.2">
      <c r="C596" s="37"/>
      <c r="D596" s="25" t="s">
        <v>1007</v>
      </c>
      <c r="E596" s="125" t="s">
        <v>1001</v>
      </c>
      <c r="F596" s="22"/>
      <c r="G596" s="23">
        <v>38</v>
      </c>
      <c r="H596" s="23"/>
      <c r="I596" s="23"/>
      <c r="J596" s="22"/>
    </row>
    <row r="597" spans="3:10" outlineLevel="1" x14ac:dyDescent="0.2">
      <c r="C597" s="37"/>
      <c r="D597" s="25" t="s">
        <v>1008</v>
      </c>
      <c r="E597" s="33" t="s">
        <v>560</v>
      </c>
      <c r="F597" s="22">
        <v>152</v>
      </c>
      <c r="G597" s="23">
        <v>43</v>
      </c>
      <c r="H597" s="23"/>
      <c r="I597" s="23"/>
      <c r="J597" s="22"/>
    </row>
    <row r="598" spans="3:10" x14ac:dyDescent="0.2">
      <c r="C598" s="34"/>
      <c r="D598" s="25" t="s">
        <v>74</v>
      </c>
      <c r="E598" s="24" t="s">
        <v>73</v>
      </c>
      <c r="F598" s="29">
        <f>F599+F600+F601+F602+F603+F604</f>
        <v>831</v>
      </c>
      <c r="G598" s="30">
        <f>G599+G600+G601+G602+G603+G604</f>
        <v>4244.3999999999996</v>
      </c>
      <c r="H598" s="30">
        <f>H599+H600+H601+H602+H603+H604</f>
        <v>0</v>
      </c>
      <c r="I598" s="30">
        <f>I599+I600+I601+I602+I603+I604</f>
        <v>0</v>
      </c>
      <c r="J598" s="29">
        <f>J599+J600+J601+J602+J603+J604</f>
        <v>0</v>
      </c>
    </row>
    <row r="599" spans="3:10" outlineLevel="1" x14ac:dyDescent="0.2">
      <c r="C599" s="34"/>
      <c r="D599" s="25" t="s">
        <v>72</v>
      </c>
      <c r="E599" s="36" t="s">
        <v>71</v>
      </c>
      <c r="F599" s="22">
        <v>524</v>
      </c>
      <c r="G599" s="23">
        <v>577.4</v>
      </c>
      <c r="H599" s="23"/>
      <c r="I599" s="23"/>
      <c r="J599" s="22"/>
    </row>
    <row r="600" spans="3:10" outlineLevel="1" x14ac:dyDescent="0.2">
      <c r="C600" s="34"/>
      <c r="D600" s="25" t="s">
        <v>70</v>
      </c>
      <c r="E600" s="36" t="s">
        <v>69</v>
      </c>
      <c r="F600" s="22">
        <v>2</v>
      </c>
      <c r="G600" s="23"/>
      <c r="H600" s="23"/>
      <c r="I600" s="23"/>
      <c r="J600" s="22"/>
    </row>
    <row r="601" spans="3:10" outlineLevel="1" x14ac:dyDescent="0.2">
      <c r="C601" s="34"/>
      <c r="D601" s="25" t="s">
        <v>68</v>
      </c>
      <c r="E601" s="36" t="s">
        <v>1009</v>
      </c>
      <c r="F601" s="22"/>
      <c r="G601" s="23">
        <v>3663</v>
      </c>
      <c r="H601" s="23"/>
      <c r="I601" s="23"/>
      <c r="J601" s="22"/>
    </row>
    <row r="602" spans="3:10" outlineLevel="1" x14ac:dyDescent="0.2">
      <c r="C602" s="34"/>
      <c r="D602" s="25" t="s">
        <v>66</v>
      </c>
      <c r="E602" s="36" t="s">
        <v>65</v>
      </c>
      <c r="F602" s="22"/>
      <c r="G602" s="23"/>
      <c r="H602" s="23"/>
      <c r="I602" s="23"/>
      <c r="J602" s="22"/>
    </row>
    <row r="603" spans="3:10" outlineLevel="1" x14ac:dyDescent="0.2">
      <c r="C603" s="34"/>
      <c r="D603" s="25" t="s">
        <v>64</v>
      </c>
      <c r="E603" s="36" t="s">
        <v>63</v>
      </c>
      <c r="F603" s="22">
        <v>6</v>
      </c>
      <c r="G603" s="23">
        <v>4</v>
      </c>
      <c r="H603" s="23"/>
      <c r="I603" s="23"/>
      <c r="J603" s="22"/>
    </row>
    <row r="604" spans="3:10" outlineLevel="1" x14ac:dyDescent="0.2">
      <c r="C604" s="34"/>
      <c r="D604" s="25" t="s">
        <v>62</v>
      </c>
      <c r="E604" s="36" t="s">
        <v>61</v>
      </c>
      <c r="F604" s="22">
        <v>299</v>
      </c>
      <c r="G604" s="23"/>
      <c r="H604" s="23"/>
      <c r="I604" s="23"/>
      <c r="J604" s="22"/>
    </row>
    <row r="605" spans="3:10" x14ac:dyDescent="0.2">
      <c r="C605" s="34"/>
      <c r="D605" s="25" t="s">
        <v>60</v>
      </c>
      <c r="E605" s="24" t="s">
        <v>59</v>
      </c>
      <c r="F605" s="22">
        <v>828</v>
      </c>
      <c r="G605" s="23">
        <v>889</v>
      </c>
      <c r="H605" s="23"/>
      <c r="I605" s="23"/>
      <c r="J605" s="22"/>
    </row>
    <row r="606" spans="3:10" x14ac:dyDescent="0.2">
      <c r="C606" s="34"/>
      <c r="D606" s="25" t="s">
        <v>58</v>
      </c>
      <c r="E606" s="24" t="s">
        <v>57</v>
      </c>
      <c r="F606" s="22">
        <v>2908</v>
      </c>
      <c r="G606" s="23">
        <v>3293</v>
      </c>
      <c r="H606" s="23"/>
      <c r="I606" s="23"/>
      <c r="J606" s="22"/>
    </row>
    <row r="607" spans="3:10" x14ac:dyDescent="0.2">
      <c r="C607" s="34"/>
      <c r="D607" s="25" t="s">
        <v>56</v>
      </c>
      <c r="E607" s="24" t="s">
        <v>55</v>
      </c>
      <c r="F607" s="22">
        <v>8</v>
      </c>
      <c r="G607" s="23">
        <v>9</v>
      </c>
      <c r="H607" s="23"/>
      <c r="I607" s="23"/>
      <c r="J607" s="22"/>
    </row>
    <row r="608" spans="3:10" x14ac:dyDescent="0.2">
      <c r="C608" s="34"/>
      <c r="D608" s="25" t="s">
        <v>54</v>
      </c>
      <c r="E608" s="35" t="s">
        <v>53</v>
      </c>
      <c r="F608" s="22"/>
      <c r="G608" s="23"/>
      <c r="H608" s="23"/>
      <c r="I608" s="23"/>
      <c r="J608" s="22"/>
    </row>
    <row r="609" spans="3:10" x14ac:dyDescent="0.2">
      <c r="C609" s="34"/>
      <c r="D609" s="25" t="s">
        <v>52</v>
      </c>
      <c r="E609" s="24" t="s">
        <v>51</v>
      </c>
      <c r="F609" s="29">
        <f>SUM(F610:F618)</f>
        <v>75</v>
      </c>
      <c r="G609" s="30">
        <v>75</v>
      </c>
      <c r="H609" s="30">
        <f>SUM(H610:H618)</f>
        <v>0</v>
      </c>
      <c r="I609" s="30">
        <f>SUM(I610:I618)</f>
        <v>0</v>
      </c>
      <c r="J609" s="29">
        <f>SUM(J610:J618)</f>
        <v>0</v>
      </c>
    </row>
    <row r="610" spans="3:10" outlineLevel="1" x14ac:dyDescent="0.2">
      <c r="C610" s="28"/>
      <c r="D610" s="25" t="s">
        <v>50</v>
      </c>
      <c r="E610" s="33" t="s">
        <v>548</v>
      </c>
      <c r="F610" s="22">
        <v>0</v>
      </c>
      <c r="G610" s="23"/>
      <c r="H610" s="23"/>
      <c r="I610" s="23"/>
      <c r="J610" s="22"/>
    </row>
    <row r="611" spans="3:10" outlineLevel="1" x14ac:dyDescent="0.2">
      <c r="C611" s="28"/>
      <c r="D611" s="25" t="s">
        <v>49</v>
      </c>
      <c r="E611" s="33" t="s">
        <v>552</v>
      </c>
      <c r="F611" s="22">
        <v>75</v>
      </c>
      <c r="G611" s="23">
        <v>75</v>
      </c>
      <c r="H611" s="23"/>
      <c r="I611" s="23"/>
      <c r="J611" s="22"/>
    </row>
    <row r="612" spans="3:10" hidden="1" outlineLevel="1" x14ac:dyDescent="0.2">
      <c r="C612" s="28"/>
      <c r="D612" s="25" t="s">
        <v>48</v>
      </c>
      <c r="E612" s="33"/>
      <c r="F612" s="22"/>
      <c r="G612" s="23"/>
      <c r="H612" s="23"/>
      <c r="I612" s="23"/>
      <c r="J612" s="22"/>
    </row>
    <row r="613" spans="3:10" hidden="1" outlineLevel="1" x14ac:dyDescent="0.2">
      <c r="C613" s="28"/>
      <c r="D613" s="25" t="s">
        <v>47</v>
      </c>
      <c r="E613" s="33"/>
      <c r="F613" s="22"/>
      <c r="G613" s="23"/>
      <c r="H613" s="23"/>
      <c r="I613" s="23"/>
      <c r="J613" s="22"/>
    </row>
    <row r="614" spans="3:10" hidden="1" outlineLevel="1" x14ac:dyDescent="0.2">
      <c r="C614" s="28"/>
      <c r="D614" s="25" t="s">
        <v>46</v>
      </c>
      <c r="E614" s="33"/>
      <c r="F614" s="22"/>
      <c r="G614" s="23"/>
      <c r="H614" s="23"/>
      <c r="I614" s="23"/>
      <c r="J614" s="22"/>
    </row>
    <row r="615" spans="3:10" hidden="1" outlineLevel="1" x14ac:dyDescent="0.2">
      <c r="C615" s="28"/>
      <c r="D615" s="25" t="s">
        <v>45</v>
      </c>
      <c r="E615" s="33"/>
      <c r="F615" s="22"/>
      <c r="G615" s="23"/>
      <c r="H615" s="23"/>
      <c r="I615" s="23"/>
      <c r="J615" s="22"/>
    </row>
    <row r="616" spans="3:10" hidden="1" outlineLevel="1" x14ac:dyDescent="0.2">
      <c r="C616" s="28"/>
      <c r="D616" s="25" t="s">
        <v>44</v>
      </c>
      <c r="E616" s="33"/>
      <c r="F616" s="22"/>
      <c r="G616" s="23"/>
      <c r="H616" s="23"/>
      <c r="I616" s="23"/>
      <c r="J616" s="22"/>
    </row>
    <row r="617" spans="3:10" hidden="1" outlineLevel="1" x14ac:dyDescent="0.2">
      <c r="C617" s="28"/>
      <c r="D617" s="25" t="s">
        <v>43</v>
      </c>
      <c r="E617" s="33"/>
      <c r="F617" s="22"/>
      <c r="G617" s="23"/>
      <c r="H617" s="23"/>
      <c r="I617" s="23"/>
      <c r="J617" s="22"/>
    </row>
    <row r="618" spans="3:10" collapsed="1" x14ac:dyDescent="0.2">
      <c r="C618" s="28"/>
      <c r="D618" s="25" t="s">
        <v>42</v>
      </c>
      <c r="E618" s="32" t="s">
        <v>41</v>
      </c>
      <c r="F618" s="29">
        <f>F619+F630</f>
        <v>0</v>
      </c>
      <c r="G618" s="30">
        <f>G619+G630</f>
        <v>0</v>
      </c>
      <c r="H618" s="30">
        <f>H619+H630</f>
        <v>0</v>
      </c>
      <c r="I618" s="30">
        <f>I619+I630</f>
        <v>0</v>
      </c>
      <c r="J618" s="29">
        <f>J619+J630</f>
        <v>0</v>
      </c>
    </row>
    <row r="619" spans="3:10" x14ac:dyDescent="0.2">
      <c r="C619" s="28"/>
      <c r="D619" s="25" t="s">
        <v>40</v>
      </c>
      <c r="E619" s="31" t="s">
        <v>39</v>
      </c>
      <c r="F619" s="29">
        <f>SUM(F620:F629)</f>
        <v>0</v>
      </c>
      <c r="G619" s="30">
        <f>SUM(G620:G629)</f>
        <v>0</v>
      </c>
      <c r="H619" s="30">
        <f>SUM(H620:H629)</f>
        <v>0</v>
      </c>
      <c r="I619" s="30">
        <f>SUM(I620:I629)</f>
        <v>0</v>
      </c>
      <c r="J619" s="29">
        <f>SUM(J620:J629)</f>
        <v>0</v>
      </c>
    </row>
    <row r="620" spans="3:10" x14ac:dyDescent="0.2">
      <c r="C620" s="28"/>
      <c r="D620" s="25" t="s">
        <v>38</v>
      </c>
      <c r="E620" s="27" t="s">
        <v>663</v>
      </c>
      <c r="F620" s="22"/>
      <c r="G620" s="23"/>
      <c r="H620" s="23"/>
      <c r="I620" s="23"/>
      <c r="J620" s="22"/>
    </row>
    <row r="621" spans="3:10" hidden="1" x14ac:dyDescent="0.2">
      <c r="C621" s="28"/>
      <c r="D621" s="25" t="s">
        <v>37</v>
      </c>
      <c r="E621" s="27"/>
      <c r="F621" s="22"/>
      <c r="G621" s="23"/>
      <c r="H621" s="23"/>
      <c r="I621" s="23"/>
      <c r="J621" s="22"/>
    </row>
    <row r="622" spans="3:10" hidden="1" x14ac:dyDescent="0.2">
      <c r="C622" s="28"/>
      <c r="D622" s="25" t="s">
        <v>36</v>
      </c>
      <c r="E622" s="27" t="s">
        <v>21</v>
      </c>
      <c r="F622" s="22"/>
      <c r="G622" s="23"/>
      <c r="H622" s="23"/>
      <c r="I622" s="23"/>
      <c r="J622" s="22"/>
    </row>
    <row r="623" spans="3:10" hidden="1" x14ac:dyDescent="0.2">
      <c r="C623" s="28"/>
      <c r="D623" s="25" t="s">
        <v>35</v>
      </c>
      <c r="E623" s="27"/>
      <c r="F623" s="22"/>
      <c r="G623" s="23"/>
      <c r="H623" s="23"/>
      <c r="I623" s="23"/>
      <c r="J623" s="22"/>
    </row>
    <row r="624" spans="3:10" hidden="1" x14ac:dyDescent="0.2">
      <c r="C624" s="28"/>
      <c r="D624" s="25" t="s">
        <v>34</v>
      </c>
      <c r="E624" s="27"/>
      <c r="F624" s="22"/>
      <c r="G624" s="23"/>
      <c r="H624" s="23"/>
      <c r="I624" s="23"/>
      <c r="J624" s="22"/>
    </row>
    <row r="625" spans="3:10" hidden="1" x14ac:dyDescent="0.2">
      <c r="C625" s="28"/>
      <c r="D625" s="25" t="s">
        <v>33</v>
      </c>
      <c r="E625" s="27"/>
      <c r="F625" s="22"/>
      <c r="G625" s="23"/>
      <c r="H625" s="23"/>
      <c r="I625" s="23"/>
      <c r="J625" s="22"/>
    </row>
    <row r="626" spans="3:10" hidden="1" x14ac:dyDescent="0.2">
      <c r="C626" s="28"/>
      <c r="D626" s="25" t="s">
        <v>32</v>
      </c>
      <c r="E626" s="27"/>
      <c r="F626" s="22"/>
      <c r="G626" s="23"/>
      <c r="H626" s="23"/>
      <c r="I626" s="23"/>
      <c r="J626" s="22"/>
    </row>
    <row r="627" spans="3:10" hidden="1" x14ac:dyDescent="0.2">
      <c r="C627" s="28"/>
      <c r="D627" s="25" t="s">
        <v>31</v>
      </c>
      <c r="E627" s="27"/>
      <c r="F627" s="22"/>
      <c r="G627" s="23"/>
      <c r="H627" s="23"/>
      <c r="I627" s="23"/>
      <c r="J627" s="22"/>
    </row>
    <row r="628" spans="3:10" hidden="1" x14ac:dyDescent="0.2">
      <c r="C628" s="28"/>
      <c r="D628" s="25" t="s">
        <v>30</v>
      </c>
      <c r="E628" s="27"/>
      <c r="F628" s="22"/>
      <c r="G628" s="23"/>
      <c r="H628" s="23"/>
      <c r="I628" s="23"/>
      <c r="J628" s="22"/>
    </row>
    <row r="629" spans="3:10" hidden="1" x14ac:dyDescent="0.2">
      <c r="C629" s="28"/>
      <c r="D629" s="25" t="s">
        <v>29</v>
      </c>
      <c r="E629" s="27"/>
      <c r="F629" s="22"/>
      <c r="G629" s="23"/>
      <c r="H629" s="23"/>
      <c r="I629" s="23"/>
      <c r="J629" s="22"/>
    </row>
    <row r="630" spans="3:10" x14ac:dyDescent="0.2">
      <c r="C630" s="28"/>
      <c r="D630" s="25" t="s">
        <v>28</v>
      </c>
      <c r="E630" s="31" t="s">
        <v>27</v>
      </c>
      <c r="F630" s="29">
        <f>SUM(F631:F640)</f>
        <v>0</v>
      </c>
      <c r="G630" s="30">
        <f>SUM(G631:G640)</f>
        <v>0</v>
      </c>
      <c r="H630" s="30">
        <f>SUM(H631:H640)</f>
        <v>0</v>
      </c>
      <c r="I630" s="30">
        <f>SUM(I631:I640)</f>
        <v>0</v>
      </c>
      <c r="J630" s="29">
        <f>SUM(J631:J640)</f>
        <v>0</v>
      </c>
    </row>
    <row r="631" spans="3:10" hidden="1" x14ac:dyDescent="0.2">
      <c r="C631" s="28"/>
      <c r="D631" s="25" t="s">
        <v>26</v>
      </c>
      <c r="E631" s="27" t="s">
        <v>25</v>
      </c>
      <c r="F631" s="22"/>
      <c r="G631" s="23"/>
      <c r="H631" s="23"/>
      <c r="I631" s="23"/>
      <c r="J631" s="22"/>
    </row>
    <row r="632" spans="3:10" hidden="1" x14ac:dyDescent="0.2">
      <c r="C632" s="28"/>
      <c r="D632" s="25" t="s">
        <v>24</v>
      </c>
      <c r="E632" s="27" t="s">
        <v>23</v>
      </c>
      <c r="F632" s="22"/>
      <c r="G632" s="23"/>
      <c r="H632" s="23"/>
      <c r="I632" s="23"/>
      <c r="J632" s="22"/>
    </row>
    <row r="633" spans="3:10" hidden="1" x14ac:dyDescent="0.2">
      <c r="C633" s="28"/>
      <c r="D633" s="25" t="s">
        <v>22</v>
      </c>
      <c r="E633" s="27" t="s">
        <v>21</v>
      </c>
      <c r="F633" s="22"/>
      <c r="G633" s="23"/>
      <c r="H633" s="23"/>
      <c r="I633" s="23"/>
      <c r="J633" s="22"/>
    </row>
    <row r="634" spans="3:10" hidden="1" x14ac:dyDescent="0.2">
      <c r="C634" s="28"/>
      <c r="D634" s="25" t="s">
        <v>20</v>
      </c>
      <c r="E634" s="27"/>
      <c r="F634" s="22"/>
      <c r="G634" s="23"/>
      <c r="H634" s="23"/>
      <c r="I634" s="23"/>
      <c r="J634" s="22"/>
    </row>
    <row r="635" spans="3:10" hidden="1" x14ac:dyDescent="0.2">
      <c r="C635" s="28"/>
      <c r="D635" s="25" t="s">
        <v>19</v>
      </c>
      <c r="E635" s="27"/>
      <c r="F635" s="22"/>
      <c r="G635" s="23"/>
      <c r="H635" s="23"/>
      <c r="I635" s="23"/>
      <c r="J635" s="22"/>
    </row>
    <row r="636" spans="3:10" hidden="1" x14ac:dyDescent="0.2">
      <c r="C636" s="28"/>
      <c r="D636" s="25" t="s">
        <v>18</v>
      </c>
      <c r="E636" s="27"/>
      <c r="F636" s="22"/>
      <c r="G636" s="23"/>
      <c r="H636" s="23"/>
      <c r="I636" s="23"/>
      <c r="J636" s="22"/>
    </row>
    <row r="637" spans="3:10" hidden="1" x14ac:dyDescent="0.2">
      <c r="C637" s="28"/>
      <c r="D637" s="25" t="s">
        <v>17</v>
      </c>
      <c r="E637" s="27"/>
      <c r="F637" s="22"/>
      <c r="G637" s="23"/>
      <c r="H637" s="23"/>
      <c r="I637" s="23"/>
      <c r="J637" s="22"/>
    </row>
    <row r="638" spans="3:10" hidden="1" x14ac:dyDescent="0.2">
      <c r="C638" s="28"/>
      <c r="D638" s="25" t="s">
        <v>16</v>
      </c>
      <c r="E638" s="27"/>
      <c r="F638" s="22"/>
      <c r="G638" s="23"/>
      <c r="H638" s="23"/>
      <c r="I638" s="23"/>
      <c r="J638" s="22"/>
    </row>
    <row r="639" spans="3:10" hidden="1" x14ac:dyDescent="0.2">
      <c r="C639" s="28"/>
      <c r="D639" s="25" t="s">
        <v>15</v>
      </c>
      <c r="E639" s="27"/>
      <c r="F639" s="22"/>
      <c r="G639" s="23"/>
      <c r="H639" s="23"/>
      <c r="I639" s="23"/>
      <c r="J639" s="22"/>
    </row>
    <row r="640" spans="3:10" hidden="1" x14ac:dyDescent="0.2">
      <c r="C640" s="28"/>
      <c r="D640" s="25" t="s">
        <v>14</v>
      </c>
      <c r="E640" s="27"/>
      <c r="F640" s="22"/>
      <c r="G640" s="23"/>
      <c r="H640" s="23"/>
      <c r="I640" s="23"/>
      <c r="J640" s="22"/>
    </row>
    <row r="641" spans="3:10" collapsed="1" x14ac:dyDescent="0.2">
      <c r="C641" s="26"/>
      <c r="D641" s="25" t="s">
        <v>13</v>
      </c>
      <c r="E641" s="24" t="s">
        <v>12</v>
      </c>
      <c r="F641" s="22"/>
      <c r="G641" s="23"/>
      <c r="H641" s="23"/>
      <c r="I641" s="23"/>
      <c r="J641" s="22"/>
    </row>
    <row r="642" spans="3:10" x14ac:dyDescent="0.2">
      <c r="C642" s="26"/>
      <c r="D642" s="25" t="s">
        <v>11</v>
      </c>
      <c r="E642" s="24" t="s">
        <v>10</v>
      </c>
      <c r="F642" s="22">
        <v>39</v>
      </c>
      <c r="G642" s="23">
        <v>37</v>
      </c>
      <c r="H642" s="23"/>
      <c r="I642" s="23"/>
      <c r="J642" s="22"/>
    </row>
    <row r="643" spans="3:10" x14ac:dyDescent="0.2">
      <c r="C643" s="26"/>
      <c r="D643" s="100" t="s">
        <v>517</v>
      </c>
      <c r="E643" s="101" t="s">
        <v>515</v>
      </c>
      <c r="F643" s="22">
        <v>-25</v>
      </c>
      <c r="G643" s="23">
        <v>-25</v>
      </c>
      <c r="H643" s="23"/>
      <c r="I643" s="23"/>
      <c r="J643" s="22"/>
    </row>
    <row r="644" spans="3:10" s="15" customFormat="1" x14ac:dyDescent="0.2">
      <c r="C644" s="20">
        <v>1530</v>
      </c>
      <c r="D644" s="19" t="s">
        <v>9</v>
      </c>
      <c r="E644" s="21" t="s">
        <v>8</v>
      </c>
      <c r="F644" s="16"/>
      <c r="G644" s="17"/>
      <c r="H644" s="17"/>
      <c r="I644" s="17"/>
      <c r="J644" s="16"/>
    </row>
    <row r="645" spans="3:10" s="15" customFormat="1" x14ac:dyDescent="0.2">
      <c r="C645" s="20">
        <v>1540</v>
      </c>
      <c r="D645" s="19" t="s">
        <v>7</v>
      </c>
      <c r="E645" s="18" t="s">
        <v>6</v>
      </c>
      <c r="F645" s="16">
        <v>2832</v>
      </c>
      <c r="G645" s="17">
        <v>3476.1</v>
      </c>
      <c r="H645" s="17"/>
      <c r="I645" s="17"/>
      <c r="J645" s="16"/>
    </row>
    <row r="646" spans="3:10" s="15" customFormat="1" x14ac:dyDescent="0.2">
      <c r="C646" s="20">
        <v>1550</v>
      </c>
      <c r="D646" s="19" t="s">
        <v>5</v>
      </c>
      <c r="E646" s="18" t="s">
        <v>4</v>
      </c>
      <c r="F646" s="16"/>
      <c r="G646" s="17"/>
      <c r="H646" s="17"/>
      <c r="I646" s="17"/>
      <c r="J646" s="16"/>
    </row>
    <row r="647" spans="3:10" s="9" customFormat="1" ht="18.75" customHeight="1" x14ac:dyDescent="0.25">
      <c r="C647" s="14">
        <v>1500</v>
      </c>
      <c r="D647" s="13" t="s">
        <v>3</v>
      </c>
      <c r="E647" s="12" t="s">
        <v>2</v>
      </c>
      <c r="F647" s="10">
        <f>F346+F393+F644+F645+F646</f>
        <v>34365</v>
      </c>
      <c r="G647" s="11">
        <f>G346+G393+G644+G645+G646</f>
        <v>46109.5</v>
      </c>
      <c r="H647" s="11">
        <f>H346+H393+H644+H645+H646</f>
        <v>0</v>
      </c>
      <c r="I647" s="11">
        <f>I346+I393+I644+I645+I646</f>
        <v>0</v>
      </c>
      <c r="J647" s="10">
        <f>J346+J393+J644+J645+J646</f>
        <v>0</v>
      </c>
    </row>
    <row r="648" spans="3:10" s="3" customFormat="1" ht="18.75" customHeight="1" thickBot="1" x14ac:dyDescent="0.3">
      <c r="C648" s="8">
        <v>1700</v>
      </c>
      <c r="D648" s="7" t="s">
        <v>1</v>
      </c>
      <c r="E648" s="6" t="s">
        <v>0</v>
      </c>
      <c r="F648" s="4">
        <f>F647+F344+F269</f>
        <v>177353</v>
      </c>
      <c r="G648" s="5">
        <f>G647+G344-1+G269</f>
        <v>232617.5</v>
      </c>
      <c r="H648" s="5">
        <f>H647+H344+H269</f>
        <v>0</v>
      </c>
      <c r="I648" s="5">
        <f>I647+I344+I269</f>
        <v>0</v>
      </c>
      <c r="J648" s="4">
        <f>J647+J344+J269</f>
        <v>0</v>
      </c>
    </row>
    <row r="649" spans="3:10" x14ac:dyDescent="0.2">
      <c r="F649" s="2">
        <f>F648-F254</f>
        <v>0</v>
      </c>
      <c r="G649" s="169" t="s">
        <v>1010</v>
      </c>
      <c r="H649" s="2">
        <f>H648-H254</f>
        <v>0</v>
      </c>
      <c r="I649" s="2">
        <f>I648-I254</f>
        <v>0</v>
      </c>
      <c r="J649" s="2">
        <f>J648-J254</f>
        <v>0</v>
      </c>
    </row>
  </sheetData>
  <mergeCells count="4">
    <mergeCell ref="D1:E1"/>
    <mergeCell ref="C5:C6"/>
    <mergeCell ref="D5:D6"/>
    <mergeCell ref="E5:E6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workbookViewId="0">
      <selection activeCell="B2" sqref="B2:D2"/>
    </sheetView>
  </sheetViews>
  <sheetFormatPr defaultRowHeight="15" x14ac:dyDescent="0.25"/>
  <cols>
    <col min="1" max="1" width="4" customWidth="1"/>
    <col min="2" max="2" width="14.7109375" customWidth="1"/>
    <col min="3" max="3" width="55.85546875" customWidth="1"/>
    <col min="4" max="8" width="18.28515625" style="113" customWidth="1"/>
  </cols>
  <sheetData>
    <row r="1" spans="2:8" x14ac:dyDescent="0.25">
      <c r="B1" s="98" t="s">
        <v>489</v>
      </c>
      <c r="C1" s="180" t="s">
        <v>1017</v>
      </c>
      <c r="D1" s="181"/>
    </row>
    <row r="2" spans="2:8" ht="18" x14ac:dyDescent="0.25">
      <c r="B2" s="182" t="s">
        <v>535</v>
      </c>
      <c r="C2" s="182"/>
      <c r="D2" s="182"/>
      <c r="E2" s="114"/>
      <c r="F2" s="114"/>
      <c r="G2" s="114"/>
      <c r="H2" s="114"/>
    </row>
    <row r="3" spans="2:8" ht="18" customHeight="1" thickBot="1" x14ac:dyDescent="0.3">
      <c r="B3" s="129"/>
      <c r="C3" s="129"/>
      <c r="D3" s="114"/>
      <c r="E3" s="114"/>
      <c r="F3" s="114"/>
      <c r="G3" s="114"/>
      <c r="H3" s="114"/>
    </row>
    <row r="4" spans="2:8" x14ac:dyDescent="0.25">
      <c r="B4" s="172" t="s">
        <v>540</v>
      </c>
      <c r="C4" s="176" t="s">
        <v>536</v>
      </c>
      <c r="D4" s="178" t="s">
        <v>604</v>
      </c>
      <c r="E4" s="92" t="s">
        <v>537</v>
      </c>
      <c r="F4" s="92" t="s">
        <v>538</v>
      </c>
      <c r="G4" s="92" t="s">
        <v>539</v>
      </c>
      <c r="H4" s="178" t="s">
        <v>1011</v>
      </c>
    </row>
    <row r="5" spans="2:8" x14ac:dyDescent="0.25">
      <c r="B5" s="173"/>
      <c r="C5" s="177"/>
      <c r="D5" s="179"/>
      <c r="E5" s="90">
        <v>2021</v>
      </c>
      <c r="F5" s="90">
        <v>2021</v>
      </c>
      <c r="G5" s="90">
        <v>2021</v>
      </c>
      <c r="H5" s="179"/>
    </row>
    <row r="6" spans="2:8" s="82" customFormat="1" ht="13.9" customHeight="1" x14ac:dyDescent="0.2">
      <c r="B6" s="109"/>
      <c r="C6" s="102"/>
      <c r="D6" s="115"/>
      <c r="E6" s="103"/>
      <c r="F6" s="103"/>
      <c r="G6" s="103"/>
      <c r="H6" s="115"/>
    </row>
    <row r="7" spans="2:8" x14ac:dyDescent="0.25">
      <c r="B7" s="45">
        <v>2110</v>
      </c>
      <c r="C7" s="33" t="s">
        <v>519</v>
      </c>
      <c r="D7" s="116">
        <v>368260</v>
      </c>
      <c r="E7" s="104">
        <v>118936</v>
      </c>
      <c r="F7" s="104"/>
      <c r="G7" s="104"/>
      <c r="H7" s="116"/>
    </row>
    <row r="8" spans="2:8" x14ac:dyDescent="0.25">
      <c r="B8" s="45">
        <v>2120</v>
      </c>
      <c r="C8" s="33" t="s">
        <v>520</v>
      </c>
      <c r="D8" s="116">
        <v>214582</v>
      </c>
      <c r="E8" s="104">
        <v>68392</v>
      </c>
      <c r="F8" s="104"/>
      <c r="G8" s="104"/>
      <c r="H8" s="116"/>
    </row>
    <row r="9" spans="2:8" x14ac:dyDescent="0.25">
      <c r="B9" s="110">
        <v>2100</v>
      </c>
      <c r="C9" s="12" t="s">
        <v>521</v>
      </c>
      <c r="D9" s="112">
        <f t="shared" ref="D9" si="0">D7-D8</f>
        <v>153678</v>
      </c>
      <c r="E9" s="105">
        <f t="shared" ref="E9:H9" si="1">E7-E8</f>
        <v>50544</v>
      </c>
      <c r="F9" s="105">
        <f t="shared" si="1"/>
        <v>0</v>
      </c>
      <c r="G9" s="105">
        <f t="shared" si="1"/>
        <v>0</v>
      </c>
      <c r="H9" s="112">
        <f t="shared" si="1"/>
        <v>0</v>
      </c>
    </row>
    <row r="10" spans="2:8" x14ac:dyDescent="0.25">
      <c r="B10" s="45">
        <v>2210</v>
      </c>
      <c r="C10" s="33" t="s">
        <v>522</v>
      </c>
      <c r="D10" s="116">
        <v>5862</v>
      </c>
      <c r="E10" s="104">
        <v>2550</v>
      </c>
      <c r="F10" s="104"/>
      <c r="G10" s="104"/>
      <c r="H10" s="116"/>
    </row>
    <row r="11" spans="2:8" x14ac:dyDescent="0.25">
      <c r="B11" s="45">
        <v>2220</v>
      </c>
      <c r="C11" s="33" t="s">
        <v>523</v>
      </c>
      <c r="D11" s="116">
        <v>24644</v>
      </c>
      <c r="E11" s="104">
        <v>6141</v>
      </c>
      <c r="F11" s="104"/>
      <c r="G11" s="104"/>
      <c r="H11" s="116"/>
    </row>
    <row r="12" spans="2:8" x14ac:dyDescent="0.25">
      <c r="B12" s="110">
        <v>2200</v>
      </c>
      <c r="C12" s="12" t="s">
        <v>524</v>
      </c>
      <c r="D12" s="112">
        <f t="shared" ref="D12" si="2">D9-D10-D11</f>
        <v>123172</v>
      </c>
      <c r="E12" s="105">
        <f t="shared" ref="E12:H12" si="3">E9-E10-E11</f>
        <v>41853</v>
      </c>
      <c r="F12" s="105">
        <f t="shared" si="3"/>
        <v>0</v>
      </c>
      <c r="G12" s="105">
        <f t="shared" si="3"/>
        <v>0</v>
      </c>
      <c r="H12" s="112">
        <f t="shared" si="3"/>
        <v>0</v>
      </c>
    </row>
    <row r="13" spans="2:8" x14ac:dyDescent="0.25">
      <c r="B13" s="45">
        <v>2310</v>
      </c>
      <c r="C13" s="33" t="s">
        <v>525</v>
      </c>
      <c r="D13" s="116"/>
      <c r="E13" s="104"/>
      <c r="F13" s="104"/>
      <c r="G13" s="104"/>
      <c r="H13" s="116"/>
    </row>
    <row r="14" spans="2:8" x14ac:dyDescent="0.25">
      <c r="B14" s="45">
        <v>2320</v>
      </c>
      <c r="C14" s="33" t="s">
        <v>526</v>
      </c>
      <c r="D14" s="116">
        <v>197</v>
      </c>
      <c r="E14" s="104">
        <v>328</v>
      </c>
      <c r="F14" s="104"/>
      <c r="G14" s="104"/>
      <c r="H14" s="116"/>
    </row>
    <row r="15" spans="2:8" x14ac:dyDescent="0.25">
      <c r="B15" s="45"/>
      <c r="C15" s="123" t="s">
        <v>550</v>
      </c>
      <c r="D15" s="118"/>
      <c r="E15" s="124"/>
      <c r="F15" s="124"/>
      <c r="G15" s="124"/>
      <c r="H15" s="118"/>
    </row>
    <row r="16" spans="2:8" x14ac:dyDescent="0.25">
      <c r="B16" s="45"/>
      <c r="C16" s="108" t="s">
        <v>541</v>
      </c>
      <c r="D16" s="118"/>
      <c r="E16" s="117"/>
      <c r="F16" s="117"/>
      <c r="G16" s="117"/>
      <c r="H16" s="118"/>
    </row>
    <row r="17" spans="2:8" x14ac:dyDescent="0.25">
      <c r="B17" s="45"/>
      <c r="C17" s="108" t="s">
        <v>542</v>
      </c>
      <c r="D17" s="118">
        <v>197</v>
      </c>
      <c r="E17" s="117"/>
      <c r="F17" s="117"/>
      <c r="G17" s="117"/>
      <c r="H17" s="118"/>
    </row>
    <row r="18" spans="2:8" x14ac:dyDescent="0.25">
      <c r="B18" s="45">
        <v>2330</v>
      </c>
      <c r="C18" s="33" t="s">
        <v>527</v>
      </c>
      <c r="D18" s="116">
        <v>85</v>
      </c>
      <c r="E18" s="104"/>
      <c r="F18" s="104"/>
      <c r="G18" s="104"/>
      <c r="H18" s="116"/>
    </row>
    <row r="19" spans="2:8" x14ac:dyDescent="0.25">
      <c r="B19" s="45"/>
      <c r="C19" s="108" t="s">
        <v>528</v>
      </c>
      <c r="D19" s="120"/>
      <c r="E19" s="119"/>
      <c r="F19" s="119"/>
      <c r="G19" s="119"/>
      <c r="H19" s="120"/>
    </row>
    <row r="20" spans="2:8" x14ac:dyDescent="0.25">
      <c r="B20" s="45">
        <v>2340</v>
      </c>
      <c r="C20" s="33" t="s">
        <v>529</v>
      </c>
      <c r="D20" s="116">
        <v>21</v>
      </c>
      <c r="E20" s="104">
        <v>11252</v>
      </c>
      <c r="F20" s="104"/>
      <c r="G20" s="104"/>
      <c r="H20" s="116"/>
    </row>
    <row r="21" spans="2:8" x14ac:dyDescent="0.25">
      <c r="B21" s="45">
        <v>2350</v>
      </c>
      <c r="C21" s="33" t="s">
        <v>530</v>
      </c>
      <c r="D21" s="116">
        <v>22948</v>
      </c>
      <c r="E21" s="104">
        <v>6133</v>
      </c>
      <c r="F21" s="104"/>
      <c r="G21" s="104"/>
      <c r="H21" s="116"/>
    </row>
    <row r="22" spans="2:8" x14ac:dyDescent="0.25">
      <c r="B22" s="110">
        <v>2300</v>
      </c>
      <c r="C22" s="12" t="s">
        <v>531</v>
      </c>
      <c r="D22" s="112">
        <f>D12+D13+D14-D18+D20-D21</f>
        <v>100357</v>
      </c>
      <c r="E22" s="105">
        <f>E12+E13+E14-E18+E20-E21</f>
        <v>47300</v>
      </c>
      <c r="F22" s="105">
        <f>F12+F13+F14-F18+F20-F21</f>
        <v>0</v>
      </c>
      <c r="G22" s="105">
        <f>G12+G13+G14-G18+G20-G21</f>
        <v>0</v>
      </c>
      <c r="H22" s="112">
        <f>H12+H13+H14-H18+H20-H21</f>
        <v>0</v>
      </c>
    </row>
    <row r="23" spans="2:8" x14ac:dyDescent="0.25">
      <c r="B23" s="45">
        <v>2410</v>
      </c>
      <c r="C23" s="77" t="s">
        <v>67</v>
      </c>
      <c r="D23" s="121"/>
      <c r="E23" s="107">
        <v>3664</v>
      </c>
      <c r="F23" s="107"/>
      <c r="G23" s="107"/>
      <c r="H23" s="121"/>
    </row>
    <row r="24" spans="2:8" x14ac:dyDescent="0.25">
      <c r="B24" s="45">
        <v>2430</v>
      </c>
      <c r="C24" s="33" t="s">
        <v>532</v>
      </c>
      <c r="D24" s="116"/>
      <c r="E24" s="104"/>
      <c r="F24" s="104"/>
      <c r="G24" s="104"/>
      <c r="H24" s="116"/>
    </row>
    <row r="25" spans="2:8" x14ac:dyDescent="0.25">
      <c r="B25" s="45">
        <v>2450</v>
      </c>
      <c r="C25" s="33" t="s">
        <v>533</v>
      </c>
      <c r="D25" s="116">
        <v>1041</v>
      </c>
      <c r="E25" s="104"/>
      <c r="F25" s="104"/>
      <c r="G25" s="104"/>
      <c r="H25" s="116"/>
    </row>
    <row r="26" spans="2:8" x14ac:dyDescent="0.25">
      <c r="B26" s="45">
        <v>2460</v>
      </c>
      <c r="C26" s="33" t="s">
        <v>504</v>
      </c>
      <c r="D26" s="116">
        <v>1153</v>
      </c>
      <c r="E26" s="104"/>
      <c r="F26" s="104"/>
      <c r="G26" s="104"/>
      <c r="H26" s="116"/>
    </row>
    <row r="27" spans="2:8" ht="15.75" thickBot="1" x14ac:dyDescent="0.3">
      <c r="B27" s="111">
        <v>2400</v>
      </c>
      <c r="C27" s="6" t="s">
        <v>534</v>
      </c>
      <c r="D27" s="122">
        <f t="shared" ref="D27" si="4">D22-D23-D24+D25-D26</f>
        <v>100245</v>
      </c>
      <c r="E27" s="106">
        <f t="shared" ref="E27:H27" si="5">E22-E23-E24+E25-E26</f>
        <v>43636</v>
      </c>
      <c r="F27" s="106">
        <f t="shared" si="5"/>
        <v>0</v>
      </c>
      <c r="G27" s="106">
        <f t="shared" si="5"/>
        <v>0</v>
      </c>
      <c r="H27" s="122">
        <f t="shared" si="5"/>
        <v>0</v>
      </c>
    </row>
  </sheetData>
  <mergeCells count="6">
    <mergeCell ref="H4:H5"/>
    <mergeCell ref="C1:D1"/>
    <mergeCell ref="B2:D2"/>
    <mergeCell ref="B4:B5"/>
    <mergeCell ref="C4:C5"/>
    <mergeCell ref="D4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1-2021 Расшифровка баланса</vt:lpstr>
      <vt:lpstr>1-2021 Расшифровка ОФР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Saho Banich</cp:lastModifiedBy>
  <cp:lastPrinted>2020-05-18T06:17:26Z</cp:lastPrinted>
  <dcterms:created xsi:type="dcterms:W3CDTF">2017-04-25T14:20:59Z</dcterms:created>
  <dcterms:modified xsi:type="dcterms:W3CDTF">2021-08-09T10:25:18Z</dcterms:modified>
</cp:coreProperties>
</file>