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C_82\Доработки\004_Прогресс\03_Расчетный лист_ частично\07_Новое задание\"/>
    </mc:Choice>
  </mc:AlternateContent>
  <xr:revisionPtr revIDLastSave="0" documentId="13_ncr:1_{6213D5E5-A3FC-42EC-8D1D-DC45F0132394}" xr6:coauthVersionLast="46" xr6:coauthVersionMax="46" xr10:uidLastSave="{00000000-0000-0000-0000-000000000000}"/>
  <bookViews>
    <workbookView xWindow="1650" yWindow="90" windowWidth="21225" windowHeight="12435" tabRatio="0" xr2:uid="{00000000-000D-0000-FFFF-FFFF00000000}"/>
  </bookViews>
  <sheets>
    <sheet name="TDSheet" sheetId="1" r:id="rId1"/>
  </sheets>
  <calcPr calcId="191029"/>
</workbook>
</file>

<file path=xl/calcChain.xml><?xml version="1.0" encoding="utf-8"?>
<calcChain xmlns="http://schemas.openxmlformats.org/spreadsheetml/2006/main">
  <c r="D87" i="1" l="1"/>
  <c r="C87" i="1"/>
  <c r="H46" i="1"/>
  <c r="I46" i="1" s="1"/>
  <c r="G46" i="1"/>
  <c r="D49" i="1"/>
  <c r="C49" i="1"/>
  <c r="E82" i="1"/>
  <c r="J43" i="1"/>
  <c r="H44" i="1"/>
  <c r="G44" i="1"/>
  <c r="I44" i="1" s="1"/>
  <c r="J39" i="1"/>
  <c r="J37" i="1"/>
  <c r="E76" i="1"/>
  <c r="D72" i="1"/>
  <c r="E72" i="1" s="1"/>
  <c r="E68" i="1"/>
  <c r="J29" i="1"/>
  <c r="J27" i="1"/>
  <c r="H32" i="1"/>
  <c r="G32" i="1"/>
  <c r="J23" i="1"/>
  <c r="J22" i="1"/>
  <c r="H24" i="1"/>
  <c r="G24" i="1"/>
  <c r="J16" i="1"/>
  <c r="K16" i="1" s="1"/>
  <c r="H16" i="1"/>
  <c r="G16" i="1"/>
  <c r="E87" i="1" l="1"/>
  <c r="C88" i="1"/>
  <c r="K44" i="1"/>
  <c r="I32" i="1"/>
  <c r="I24" i="1"/>
  <c r="I16" i="1"/>
  <c r="K24" i="1"/>
  <c r="K32" i="1"/>
  <c r="E89" i="1" l="1"/>
</calcChain>
</file>

<file path=xl/sharedStrings.xml><?xml version="1.0" encoding="utf-8"?>
<sst xmlns="http://schemas.openxmlformats.org/spreadsheetml/2006/main" count="187" uniqueCount="82">
  <si>
    <t>ФИО:</t>
  </si>
  <si>
    <t>Должность: Зам. директора по минерально-сырьевой базе</t>
  </si>
  <si>
    <t>Дата</t>
  </si>
  <si>
    <t>Наименование документа</t>
  </si>
  <si>
    <t>Доход</t>
  </si>
  <si>
    <t>Расход</t>
  </si>
  <si>
    <t>Организация</t>
  </si>
  <si>
    <t>Остаток на начало</t>
  </si>
  <si>
    <t>08.06.2020</t>
  </si>
  <si>
    <t>Расходный кассовый ордер К0000000286 от 08.06.2020 11:44:09</t>
  </si>
  <si>
    <t>30.06.2020</t>
  </si>
  <si>
    <t>Полевые_2020_на выплату (ПИ000000010 )</t>
  </si>
  <si>
    <t>Доплата -  геологи (К0000000013 )</t>
  </si>
  <si>
    <t>Полевые_2020_для депонирования (ПИ000000011 )</t>
  </si>
  <si>
    <t>Начисление зарплаты работникам ПИ000000006 от 30.06.2020 0:00:00</t>
  </si>
  <si>
    <t>Полевые_2020_депонирование (ПИ000000012 )</t>
  </si>
  <si>
    <t>Полевые_2020_депонирование (К0000000014 )</t>
  </si>
  <si>
    <t>15.07.2020</t>
  </si>
  <si>
    <t>Загружен из Клиент-Банка (Списание с расчетного счета ПИ000000180 от 15.07.2020 0:00:00)</t>
  </si>
  <si>
    <t>Расходный кассовый ордер К0000000381 от 15.07.2020 22:31:11</t>
  </si>
  <si>
    <t>31.07.2020</t>
  </si>
  <si>
    <t>Полевые_2020_на выплату (ПИ000000015 )</t>
  </si>
  <si>
    <t>Доплата -  геологи (К0000000017 )</t>
  </si>
  <si>
    <t>Полевые_2020_для депонирования (ПИ000000016 )</t>
  </si>
  <si>
    <t>Полевые_2020_депонирование (ПИ000000017 )</t>
  </si>
  <si>
    <t>Полевые_2020_депонирование (К0000000018 )</t>
  </si>
  <si>
    <t>Начисление зарплаты работникам ПИ000000007 от 31.07.2020 0:00:00</t>
  </si>
  <si>
    <t>07.08.2020</t>
  </si>
  <si>
    <t>Загружен из Клиент-Банка (Списание с расчетного счета ПИ000000210 от 07.08.2020 0:00:00)</t>
  </si>
  <si>
    <t>Расходный кассовый ордер К0000000427 от 07.08.2020 19:30:23</t>
  </si>
  <si>
    <t>31.08.2020</t>
  </si>
  <si>
    <t>Полевые_2020_депонирование (ПИ000000020 )</t>
  </si>
  <si>
    <t>Начисление зарплаты работникам ПИ000000008 от 31.08.2020 23:59:59</t>
  </si>
  <si>
    <t>Полевые_2020_депонирование (К0000000023 )</t>
  </si>
  <si>
    <t>Полевые_2020_на выплату (ПИ000000018 )</t>
  </si>
  <si>
    <t>Доплата -  геологи (К0000000022 )</t>
  </si>
  <si>
    <t>Полевые_2020_для депонирования (ПИ000000019 )</t>
  </si>
  <si>
    <t>14.09.2020</t>
  </si>
  <si>
    <t>Загружен из Клиент-Банка (Списание с расчетного счета ПИ000000264 от 14.09.2020 0:00:00)</t>
  </si>
  <si>
    <t>Расходный кассовый ордер К0000000507 от 14.09.2020 22:24:16</t>
  </si>
  <si>
    <t>20.09.2020</t>
  </si>
  <si>
    <t>Расходный кассовый ордер ПИ000000057 от 20.09.2020 12:55:14</t>
  </si>
  <si>
    <t>Расходный кассовый ордер К0000000524 от 20.09.2020 12:56:50</t>
  </si>
  <si>
    <t>30.09.2020</t>
  </si>
  <si>
    <t>Возврат из депонирования (ПИ000000025 )</t>
  </si>
  <si>
    <t>Начисление зарплаты работникам ПИ000000009 от 30.09.2020 19:37:48</t>
  </si>
  <si>
    <t>Полевые_2020_ депонирования (ПИ000000023 )</t>
  </si>
  <si>
    <t>Полевые_2020_на выплату (ПИ000000021 )</t>
  </si>
  <si>
    <t>Полевые_2020_для депонирования (ПИ000000022 )</t>
  </si>
  <si>
    <t>Доплата -  геологи (К0000000026 )</t>
  </si>
  <si>
    <t>Возврат из депонирования (К0000000029 )</t>
  </si>
  <si>
    <t>31.10.2020</t>
  </si>
  <si>
    <t>Начисление зарплаты работникам ПИ000000010 от 31.10.2020 23:59:59</t>
  </si>
  <si>
    <t>Обороты за период</t>
  </si>
  <si>
    <t>Остаток на конец (к выплате)</t>
  </si>
  <si>
    <t>С расчетом согласен: _____________________________</t>
  </si>
  <si>
    <t>Эти  цифры  для  укрупненного  варианта</t>
  </si>
  <si>
    <t>Общее начисление за месяц</t>
  </si>
  <si>
    <t>НДФЛ</t>
  </si>
  <si>
    <t>Доход за месяц</t>
  </si>
  <si>
    <t>Сумма депонирования</t>
  </si>
  <si>
    <t>Общее депонирование за месяц</t>
  </si>
  <si>
    <t>Проводка  70 - 76.04</t>
  </si>
  <si>
    <t>Прмечание</t>
  </si>
  <si>
    <t>Проводка  76.04 - 70</t>
  </si>
  <si>
    <t>Это  укрупненный   вариант</t>
  </si>
  <si>
    <t>ФИО:     Шумки  П.  В.</t>
  </si>
  <si>
    <t>Расчетный лист за Январь - Октябрь 2020</t>
  </si>
  <si>
    <t>Начисление за июнь</t>
  </si>
  <si>
    <t>Начисление за июль</t>
  </si>
  <si>
    <t>Начисление за август</t>
  </si>
  <si>
    <t>Начисление за сентябрь</t>
  </si>
  <si>
    <t>Начисление за октябрь</t>
  </si>
  <si>
    <t>Депонирование</t>
  </si>
  <si>
    <t>Текущая задолженнность</t>
  </si>
  <si>
    <t>Исходный вариант - Пример № 1</t>
  </si>
  <si>
    <t>Прогресс- Б</t>
  </si>
  <si>
    <t>Прогресс-А</t>
  </si>
  <si>
    <t>Доплата -  геологи (К0000000032 )</t>
  </si>
  <si>
    <t>Расходный ордер</t>
  </si>
  <si>
    <t>Списание с расчетного счета</t>
  </si>
  <si>
    <t>"ВАРИАНТ 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</si>
</sst>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8"/>
      <name val="Arial"/>
    </font>
    <font>
      <b/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rgb="FF003F2F"/>
      <name val="Arial"/>
      <family val="2"/>
    </font>
    <font>
      <b/>
      <sz val="8"/>
      <name val="Arial"/>
      <family val="2"/>
    </font>
    <font>
      <sz val="8"/>
      <name val="Arial"/>
      <family val="2"/>
      <charset val="204"/>
    </font>
    <font>
      <b/>
      <sz val="12"/>
      <name val="Arial"/>
      <family val="2"/>
      <charset val="204"/>
    </font>
    <font>
      <sz val="14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left"/>
    </xf>
    <xf numFmtId="0" fontId="4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left" vertical="top" wrapText="1"/>
    </xf>
    <xf numFmtId="4" fontId="5" fillId="0" borderId="1" xfId="0" applyNumberFormat="1" applyFont="1" applyBorder="1" applyAlignment="1">
      <alignment horizontal="right" vertical="top" wrapText="1"/>
    </xf>
    <xf numFmtId="0" fontId="6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0" fillId="2" borderId="0" xfId="0" applyFill="1" applyAlignment="1">
      <alignment horizontal="left"/>
    </xf>
    <xf numFmtId="0" fontId="0" fillId="0" borderId="3" xfId="0" applyBorder="1"/>
    <xf numFmtId="0" fontId="0" fillId="0" borderId="4" xfId="0" applyBorder="1"/>
    <xf numFmtId="4" fontId="0" fillId="0" borderId="4" xfId="0" applyNumberFormat="1" applyBorder="1"/>
    <xf numFmtId="4" fontId="0" fillId="0" borderId="0" xfId="0" applyNumberFormat="1" applyBorder="1"/>
    <xf numFmtId="4" fontId="0" fillId="0" borderId="0" xfId="0" applyNumberFormat="1"/>
    <xf numFmtId="0" fontId="0" fillId="0" borderId="0" xfId="0" applyBorder="1"/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left"/>
    </xf>
    <xf numFmtId="4" fontId="7" fillId="0" borderId="0" xfId="0" applyNumberFormat="1" applyFont="1" applyAlignment="1">
      <alignment horizontal="center"/>
    </xf>
    <xf numFmtId="14" fontId="2" fillId="0" borderId="1" xfId="0" applyNumberFormat="1" applyFont="1" applyBorder="1" applyAlignment="1">
      <alignment horizontal="left" vertical="top" wrapText="1"/>
    </xf>
    <xf numFmtId="0" fontId="8" fillId="2" borderId="0" xfId="0" applyFont="1" applyFill="1" applyAlignment="1">
      <alignment horizontal="left"/>
    </xf>
    <xf numFmtId="0" fontId="8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L91"/>
  <sheetViews>
    <sheetView tabSelected="1" topLeftCell="A34" workbookViewId="0">
      <selection activeCell="A60" sqref="A60:E60"/>
    </sheetView>
  </sheetViews>
  <sheetFormatPr defaultColWidth="10.5" defaultRowHeight="11.45" customHeight="1" x14ac:dyDescent="0.2"/>
  <cols>
    <col min="1" max="1" width="15.83203125" style="1" customWidth="1"/>
    <col min="2" max="2" width="35" style="1" customWidth="1"/>
    <col min="3" max="3" width="14.6640625" style="1" customWidth="1"/>
    <col min="4" max="4" width="15.83203125" style="1" customWidth="1"/>
    <col min="5" max="5" width="25" style="1" customWidth="1"/>
    <col min="7" max="7" width="14" customWidth="1"/>
    <col min="8" max="8" width="11.33203125" customWidth="1"/>
    <col min="9" max="9" width="12" customWidth="1"/>
    <col min="10" max="10" width="14.5" customWidth="1"/>
    <col min="11" max="11" width="19.83203125" customWidth="1"/>
    <col min="12" max="12" width="16" customWidth="1"/>
  </cols>
  <sheetData>
    <row r="1" spans="1:12" ht="11.45" customHeight="1" x14ac:dyDescent="0.2">
      <c r="B1" s="11" t="s">
        <v>75</v>
      </c>
      <c r="G1" s="8" t="s">
        <v>56</v>
      </c>
    </row>
    <row r="2" spans="1:12" ht="15.95" customHeight="1" x14ac:dyDescent="0.25">
      <c r="A2" s="28" t="s">
        <v>0</v>
      </c>
      <c r="B2" s="28"/>
      <c r="C2" s="28"/>
      <c r="D2" s="28"/>
      <c r="E2" s="28"/>
    </row>
    <row r="3" spans="1:12" s="1" customFormat="1" ht="18" customHeight="1" x14ac:dyDescent="0.2">
      <c r="A3" s="26" t="s">
        <v>1</v>
      </c>
      <c r="B3" s="26"/>
      <c r="C3" s="26"/>
      <c r="D3" s="26"/>
      <c r="E3" s="26"/>
      <c r="G3"/>
      <c r="H3"/>
      <c r="I3"/>
      <c r="J3"/>
      <c r="K3"/>
    </row>
    <row r="4" spans="1:12" ht="31.5" customHeight="1" x14ac:dyDescent="0.2">
      <c r="G4" s="10" t="s">
        <v>57</v>
      </c>
      <c r="H4" s="9" t="s">
        <v>58</v>
      </c>
      <c r="I4" s="10" t="s">
        <v>59</v>
      </c>
      <c r="J4" s="10" t="s">
        <v>60</v>
      </c>
      <c r="K4" s="10" t="s">
        <v>61</v>
      </c>
      <c r="L4" s="10" t="s">
        <v>63</v>
      </c>
    </row>
    <row r="5" spans="1:12" ht="12.95" customHeight="1" x14ac:dyDescent="0.2">
      <c r="A5" s="27" t="s">
        <v>67</v>
      </c>
      <c r="B5" s="27"/>
      <c r="C5" s="27"/>
      <c r="D5" s="27"/>
      <c r="E5" s="27"/>
    </row>
    <row r="8" spans="1:12" ht="12.95" customHeight="1" x14ac:dyDescent="0.2">
      <c r="A8" s="2" t="s">
        <v>2</v>
      </c>
      <c r="B8" s="2" t="s">
        <v>3</v>
      </c>
      <c r="C8" s="2" t="s">
        <v>4</v>
      </c>
      <c r="D8" s="2" t="s">
        <v>5</v>
      </c>
      <c r="E8" s="2" t="s">
        <v>6</v>
      </c>
    </row>
    <row r="9" spans="1:12" ht="12" customHeight="1" x14ac:dyDescent="0.2">
      <c r="A9" s="3"/>
      <c r="B9" s="3" t="s">
        <v>7</v>
      </c>
      <c r="C9" s="4"/>
      <c r="D9" s="4"/>
      <c r="E9" s="3"/>
    </row>
    <row r="10" spans="1:12" ht="36" customHeight="1" x14ac:dyDescent="0.2">
      <c r="A10" s="3" t="s">
        <v>8</v>
      </c>
      <c r="B10" s="3" t="s">
        <v>9</v>
      </c>
      <c r="C10" s="4"/>
      <c r="D10" s="5">
        <v>10000</v>
      </c>
      <c r="E10" s="3" t="s">
        <v>76</v>
      </c>
    </row>
    <row r="11" spans="1:12" ht="24" customHeight="1" x14ac:dyDescent="0.2">
      <c r="A11" s="3" t="s">
        <v>10</v>
      </c>
      <c r="B11" s="3" t="s">
        <v>11</v>
      </c>
      <c r="C11" s="5">
        <v>2600</v>
      </c>
      <c r="D11" s="4"/>
      <c r="E11" s="4" t="s">
        <v>77</v>
      </c>
    </row>
    <row r="12" spans="1:12" ht="12" customHeight="1" x14ac:dyDescent="0.2">
      <c r="A12" s="3" t="s">
        <v>10</v>
      </c>
      <c r="B12" s="3" t="s">
        <v>12</v>
      </c>
      <c r="C12" s="5">
        <v>43200</v>
      </c>
      <c r="D12" s="4"/>
      <c r="E12" s="3" t="s">
        <v>76</v>
      </c>
    </row>
    <row r="13" spans="1:12" ht="25.5" customHeight="1" x14ac:dyDescent="0.2">
      <c r="A13" s="3" t="s">
        <v>10</v>
      </c>
      <c r="B13" s="3" t="s">
        <v>13</v>
      </c>
      <c r="C13" s="5">
        <v>13500</v>
      </c>
      <c r="D13" s="4"/>
      <c r="E13" s="4" t="s">
        <v>77</v>
      </c>
    </row>
    <row r="14" spans="1:12" ht="36" customHeight="1" x14ac:dyDescent="0.2">
      <c r="A14" s="3" t="s">
        <v>10</v>
      </c>
      <c r="B14" s="3" t="s">
        <v>14</v>
      </c>
      <c r="C14" s="5">
        <v>20000</v>
      </c>
      <c r="D14" s="5">
        <v>2600</v>
      </c>
      <c r="E14" s="4" t="s">
        <v>77</v>
      </c>
    </row>
    <row r="15" spans="1:12" ht="24" customHeight="1" x14ac:dyDescent="0.2">
      <c r="A15" s="3" t="s">
        <v>10</v>
      </c>
      <c r="B15" s="3" t="s">
        <v>15</v>
      </c>
      <c r="C15" s="4"/>
      <c r="D15" s="5">
        <v>13500</v>
      </c>
      <c r="E15" s="4" t="s">
        <v>77</v>
      </c>
      <c r="J15" s="15">
        <v>13500</v>
      </c>
    </row>
    <row r="16" spans="1:12" ht="27.75" customHeight="1" x14ac:dyDescent="0.2">
      <c r="A16" s="3" t="s">
        <v>10</v>
      </c>
      <c r="B16" s="3" t="s">
        <v>16</v>
      </c>
      <c r="C16" s="4"/>
      <c r="D16" s="5">
        <v>3200</v>
      </c>
      <c r="E16" s="3" t="s">
        <v>76</v>
      </c>
      <c r="F16" s="12"/>
      <c r="G16" s="14">
        <f>SUM(C11:C14)</f>
        <v>79300</v>
      </c>
      <c r="H16" s="14">
        <f>D14</f>
        <v>2600</v>
      </c>
      <c r="I16" s="14">
        <f>G16-H16</f>
        <v>76700</v>
      </c>
      <c r="J16" s="14">
        <f>D16</f>
        <v>3200</v>
      </c>
      <c r="K16" s="14">
        <f>J15+J16</f>
        <v>16700</v>
      </c>
      <c r="L16" s="13"/>
    </row>
    <row r="17" spans="1:12" ht="48" customHeight="1" x14ac:dyDescent="0.2">
      <c r="A17" s="3" t="s">
        <v>17</v>
      </c>
      <c r="B17" s="3" t="s">
        <v>18</v>
      </c>
      <c r="C17" s="4"/>
      <c r="D17" s="5">
        <v>20000</v>
      </c>
      <c r="E17" s="4" t="s">
        <v>77</v>
      </c>
    </row>
    <row r="18" spans="1:12" ht="36" customHeight="1" x14ac:dyDescent="0.2">
      <c r="A18" s="3" t="s">
        <v>17</v>
      </c>
      <c r="B18" s="3" t="s">
        <v>19</v>
      </c>
      <c r="C18" s="4"/>
      <c r="D18" s="5">
        <v>30000</v>
      </c>
      <c r="E18" s="3" t="s">
        <v>76</v>
      </c>
    </row>
    <row r="19" spans="1:12" ht="24" customHeight="1" x14ac:dyDescent="0.2">
      <c r="A19" s="3" t="s">
        <v>20</v>
      </c>
      <c r="B19" s="3" t="s">
        <v>21</v>
      </c>
      <c r="C19" s="5">
        <v>2600</v>
      </c>
      <c r="D19" s="4"/>
      <c r="E19" s="4" t="s">
        <v>77</v>
      </c>
    </row>
    <row r="20" spans="1:12" ht="12" customHeight="1" x14ac:dyDescent="0.2">
      <c r="A20" s="3" t="s">
        <v>20</v>
      </c>
      <c r="B20" s="3" t="s">
        <v>22</v>
      </c>
      <c r="C20" s="5">
        <v>60900</v>
      </c>
      <c r="D20" s="4"/>
      <c r="E20" s="3" t="s">
        <v>76</v>
      </c>
    </row>
    <row r="21" spans="1:12" ht="24" customHeight="1" x14ac:dyDescent="0.2">
      <c r="A21" s="3" t="s">
        <v>20</v>
      </c>
      <c r="B21" s="3" t="s">
        <v>23</v>
      </c>
      <c r="C21" s="5">
        <v>19100</v>
      </c>
      <c r="D21" s="4"/>
      <c r="E21" s="4" t="s">
        <v>77</v>
      </c>
    </row>
    <row r="22" spans="1:12" ht="24" customHeight="1" x14ac:dyDescent="0.2">
      <c r="A22" s="3" t="s">
        <v>20</v>
      </c>
      <c r="B22" s="3" t="s">
        <v>24</v>
      </c>
      <c r="C22" s="4"/>
      <c r="D22" s="5">
        <v>19100</v>
      </c>
      <c r="E22" s="4" t="s">
        <v>77</v>
      </c>
      <c r="J22" s="16">
        <f>D22</f>
        <v>19100</v>
      </c>
    </row>
    <row r="23" spans="1:12" ht="24" customHeight="1" x14ac:dyDescent="0.2">
      <c r="A23" s="3" t="s">
        <v>20</v>
      </c>
      <c r="B23" s="3" t="s">
        <v>25</v>
      </c>
      <c r="C23" s="4"/>
      <c r="D23" s="5">
        <v>30900</v>
      </c>
      <c r="E23" s="3" t="s">
        <v>76</v>
      </c>
      <c r="J23" s="16">
        <f>D23</f>
        <v>30900</v>
      </c>
    </row>
    <row r="24" spans="1:12" ht="36" customHeight="1" x14ac:dyDescent="0.2">
      <c r="A24" s="3" t="s">
        <v>20</v>
      </c>
      <c r="B24" s="3" t="s">
        <v>26</v>
      </c>
      <c r="C24" s="5">
        <v>20000</v>
      </c>
      <c r="D24" s="5">
        <v>2600</v>
      </c>
      <c r="E24" s="4" t="s">
        <v>77</v>
      </c>
      <c r="F24" s="12"/>
      <c r="G24" s="14">
        <f>SUM(C19:C24)</f>
        <v>102600</v>
      </c>
      <c r="H24" s="14">
        <f>D24</f>
        <v>2600</v>
      </c>
      <c r="I24" s="14">
        <f>G24-H24</f>
        <v>100000</v>
      </c>
      <c r="J24" s="13"/>
      <c r="K24" s="14">
        <f>J22+J23</f>
        <v>50000</v>
      </c>
      <c r="L24" s="13"/>
    </row>
    <row r="25" spans="1:12" ht="48" customHeight="1" x14ac:dyDescent="0.2">
      <c r="A25" s="3" t="s">
        <v>27</v>
      </c>
      <c r="B25" s="3" t="s">
        <v>28</v>
      </c>
      <c r="C25" s="4"/>
      <c r="D25" s="5">
        <v>20000</v>
      </c>
      <c r="E25" s="4" t="s">
        <v>77</v>
      </c>
    </row>
    <row r="26" spans="1:12" ht="36" customHeight="1" x14ac:dyDescent="0.2">
      <c r="A26" s="3" t="s">
        <v>27</v>
      </c>
      <c r="B26" s="3" t="s">
        <v>29</v>
      </c>
      <c r="C26" s="4"/>
      <c r="D26" s="5">
        <v>30000</v>
      </c>
      <c r="E26" s="3" t="s">
        <v>76</v>
      </c>
    </row>
    <row r="27" spans="1:12" ht="24" customHeight="1" x14ac:dyDescent="0.2">
      <c r="A27" s="3" t="s">
        <v>30</v>
      </c>
      <c r="B27" s="3" t="s">
        <v>31</v>
      </c>
      <c r="C27" s="4"/>
      <c r="D27" s="5">
        <v>19100</v>
      </c>
      <c r="E27" s="4" t="s">
        <v>77</v>
      </c>
      <c r="J27" s="16">
        <f>D27</f>
        <v>19100</v>
      </c>
      <c r="L27" t="s">
        <v>62</v>
      </c>
    </row>
    <row r="28" spans="1:12" ht="36" customHeight="1" x14ac:dyDescent="0.2">
      <c r="A28" s="3" t="s">
        <v>30</v>
      </c>
      <c r="B28" s="3" t="s">
        <v>32</v>
      </c>
      <c r="C28" s="5">
        <v>20000</v>
      </c>
      <c r="D28" s="5">
        <v>2600</v>
      </c>
      <c r="E28" s="4" t="s">
        <v>77</v>
      </c>
    </row>
    <row r="29" spans="1:12" ht="24" customHeight="1" x14ac:dyDescent="0.2">
      <c r="A29" s="3" t="s">
        <v>30</v>
      </c>
      <c r="B29" s="3" t="s">
        <v>33</v>
      </c>
      <c r="C29" s="4"/>
      <c r="D29" s="5">
        <v>30900</v>
      </c>
      <c r="E29" s="3" t="s">
        <v>76</v>
      </c>
      <c r="J29" s="16">
        <f>D29</f>
        <v>30900</v>
      </c>
      <c r="L29" t="s">
        <v>62</v>
      </c>
    </row>
    <row r="30" spans="1:12" ht="24" customHeight="1" x14ac:dyDescent="0.2">
      <c r="A30" s="3" t="s">
        <v>30</v>
      </c>
      <c r="B30" s="3" t="s">
        <v>34</v>
      </c>
      <c r="C30" s="5">
        <v>2600</v>
      </c>
      <c r="D30" s="4"/>
      <c r="E30" s="4" t="s">
        <v>77</v>
      </c>
    </row>
    <row r="31" spans="1:12" ht="12" customHeight="1" x14ac:dyDescent="0.2">
      <c r="A31" s="3" t="s">
        <v>30</v>
      </c>
      <c r="B31" s="3" t="s">
        <v>35</v>
      </c>
      <c r="C31" s="5">
        <v>60900</v>
      </c>
      <c r="D31" s="4"/>
      <c r="E31" s="3" t="s">
        <v>76</v>
      </c>
    </row>
    <row r="32" spans="1:12" ht="24" customHeight="1" x14ac:dyDescent="0.2">
      <c r="A32" s="3" t="s">
        <v>30</v>
      </c>
      <c r="B32" s="3" t="s">
        <v>36</v>
      </c>
      <c r="C32" s="5">
        <v>19100</v>
      </c>
      <c r="D32" s="4"/>
      <c r="E32" s="4" t="s">
        <v>77</v>
      </c>
      <c r="F32" s="12"/>
      <c r="G32" s="14">
        <f>SUM(C28:C32)</f>
        <v>102600</v>
      </c>
      <c r="H32" s="14">
        <f>D28</f>
        <v>2600</v>
      </c>
      <c r="I32" s="14">
        <f>G32-H32</f>
        <v>100000</v>
      </c>
      <c r="J32" s="13"/>
      <c r="K32" s="14">
        <f>J27+J29</f>
        <v>50000</v>
      </c>
      <c r="L32" s="13"/>
    </row>
    <row r="33" spans="1:12" ht="48" customHeight="1" x14ac:dyDescent="0.2">
      <c r="A33" s="3" t="s">
        <v>37</v>
      </c>
      <c r="B33" s="3" t="s">
        <v>38</v>
      </c>
      <c r="C33" s="4"/>
      <c r="D33" s="5">
        <v>20000</v>
      </c>
      <c r="E33" s="4" t="s">
        <v>77</v>
      </c>
    </row>
    <row r="34" spans="1:12" ht="36" customHeight="1" x14ac:dyDescent="0.2">
      <c r="A34" s="3" t="s">
        <v>37</v>
      </c>
      <c r="B34" s="3" t="s">
        <v>39</v>
      </c>
      <c r="C34" s="4"/>
      <c r="D34" s="5">
        <v>30000</v>
      </c>
      <c r="E34" s="3" t="s">
        <v>76</v>
      </c>
    </row>
    <row r="35" spans="1:12" ht="36" customHeight="1" x14ac:dyDescent="0.2">
      <c r="A35" s="3" t="s">
        <v>40</v>
      </c>
      <c r="B35" s="3" t="s">
        <v>41</v>
      </c>
      <c r="C35" s="4"/>
      <c r="D35" s="5">
        <v>83800</v>
      </c>
      <c r="E35" s="4" t="s">
        <v>77</v>
      </c>
    </row>
    <row r="36" spans="1:12" ht="36" customHeight="1" x14ac:dyDescent="0.2">
      <c r="A36" s="3" t="s">
        <v>40</v>
      </c>
      <c r="B36" s="3" t="s">
        <v>42</v>
      </c>
      <c r="C36" s="4"/>
      <c r="D36" s="5">
        <v>116200</v>
      </c>
      <c r="E36" s="3" t="s">
        <v>76</v>
      </c>
    </row>
    <row r="37" spans="1:12" ht="24" customHeight="1" x14ac:dyDescent="0.2">
      <c r="A37" s="3" t="s">
        <v>43</v>
      </c>
      <c r="B37" s="3" t="s">
        <v>44</v>
      </c>
      <c r="C37" s="5">
        <v>63800</v>
      </c>
      <c r="D37" s="4"/>
      <c r="E37" s="4" t="s">
        <v>77</v>
      </c>
      <c r="J37" s="16">
        <f>-C37</f>
        <v>-63800</v>
      </c>
      <c r="K37" s="16"/>
      <c r="L37" t="s">
        <v>64</v>
      </c>
    </row>
    <row r="38" spans="1:12" ht="36" customHeight="1" x14ac:dyDescent="0.2">
      <c r="A38" s="3" t="s">
        <v>43</v>
      </c>
      <c r="B38" s="3" t="s">
        <v>45</v>
      </c>
      <c r="C38" s="5">
        <v>20000</v>
      </c>
      <c r="D38" s="5">
        <v>2600</v>
      </c>
      <c r="E38" s="4" t="s">
        <v>77</v>
      </c>
    </row>
    <row r="39" spans="1:12" ht="24" customHeight="1" x14ac:dyDescent="0.2">
      <c r="A39" s="3" t="s">
        <v>43</v>
      </c>
      <c r="B39" s="3" t="s">
        <v>46</v>
      </c>
      <c r="C39" s="4"/>
      <c r="D39" s="5">
        <v>12100</v>
      </c>
      <c r="E39" s="4" t="s">
        <v>77</v>
      </c>
      <c r="J39" s="16">
        <f>D39</f>
        <v>12100</v>
      </c>
      <c r="K39" s="16"/>
      <c r="L39" t="s">
        <v>62</v>
      </c>
    </row>
    <row r="40" spans="1:12" ht="24" customHeight="1" x14ac:dyDescent="0.2">
      <c r="A40" s="3" t="s">
        <v>43</v>
      </c>
      <c r="B40" s="3" t="s">
        <v>47</v>
      </c>
      <c r="C40" s="5">
        <v>2600</v>
      </c>
      <c r="D40" s="4"/>
      <c r="E40" s="4" t="s">
        <v>77</v>
      </c>
    </row>
    <row r="41" spans="1:12" ht="24" customHeight="1" x14ac:dyDescent="0.2">
      <c r="A41" s="3" t="s">
        <v>43</v>
      </c>
      <c r="B41" s="3" t="s">
        <v>48</v>
      </c>
      <c r="C41" s="5">
        <v>12100</v>
      </c>
      <c r="D41" s="4"/>
      <c r="E41" s="4" t="s">
        <v>77</v>
      </c>
    </row>
    <row r="42" spans="1:12" ht="12" customHeight="1" x14ac:dyDescent="0.2">
      <c r="A42" s="3" t="s">
        <v>43</v>
      </c>
      <c r="B42" s="3" t="s">
        <v>49</v>
      </c>
      <c r="C42" s="5">
        <v>44700</v>
      </c>
      <c r="D42" s="4"/>
      <c r="E42" s="3" t="s">
        <v>76</v>
      </c>
    </row>
    <row r="43" spans="1:12" ht="24" customHeight="1" x14ac:dyDescent="0.2">
      <c r="A43" s="3" t="s">
        <v>43</v>
      </c>
      <c r="B43" s="3" t="s">
        <v>50</v>
      </c>
      <c r="C43" s="5">
        <v>65000</v>
      </c>
      <c r="D43" s="4"/>
      <c r="E43" s="3" t="s">
        <v>76</v>
      </c>
      <c r="J43" s="16">
        <f>-C43</f>
        <v>-65000</v>
      </c>
      <c r="L43" t="s">
        <v>64</v>
      </c>
    </row>
    <row r="44" spans="1:12" ht="24" customHeight="1" x14ac:dyDescent="0.2">
      <c r="A44" s="3"/>
      <c r="B44" s="3"/>
      <c r="C44" s="5"/>
      <c r="D44" s="4"/>
      <c r="E44" s="3"/>
      <c r="F44" s="12"/>
      <c r="G44" s="14">
        <f>C38+C40+C41+C42</f>
        <v>79400</v>
      </c>
      <c r="H44" s="14">
        <f>D38</f>
        <v>2600</v>
      </c>
      <c r="I44" s="14">
        <f>G44-H44</f>
        <v>76800</v>
      </c>
      <c r="J44" s="14"/>
      <c r="K44" s="14">
        <f>J37+J39+J43</f>
        <v>-116700</v>
      </c>
      <c r="L44" s="13"/>
    </row>
    <row r="45" spans="1:12" ht="24" customHeight="1" x14ac:dyDescent="0.2">
      <c r="A45" s="3" t="s">
        <v>51</v>
      </c>
      <c r="B45" s="3" t="s">
        <v>78</v>
      </c>
      <c r="C45" s="5">
        <v>14100</v>
      </c>
      <c r="D45" s="4"/>
      <c r="E45" s="3"/>
      <c r="F45" s="17"/>
      <c r="G45" s="15"/>
      <c r="H45" s="15"/>
      <c r="I45" s="15"/>
      <c r="J45" s="15"/>
      <c r="K45" s="15"/>
      <c r="L45" s="17"/>
    </row>
    <row r="46" spans="1:12" ht="36" customHeight="1" x14ac:dyDescent="0.2">
      <c r="A46" s="3" t="s">
        <v>51</v>
      </c>
      <c r="B46" s="3" t="s">
        <v>52</v>
      </c>
      <c r="C46" s="5">
        <v>20000</v>
      </c>
      <c r="D46" s="5">
        <v>2600</v>
      </c>
      <c r="E46" s="4" t="s">
        <v>77</v>
      </c>
      <c r="F46" s="12"/>
      <c r="G46" s="14">
        <f>C45+C46</f>
        <v>34100</v>
      </c>
      <c r="H46" s="14">
        <f>D46</f>
        <v>2600</v>
      </c>
      <c r="I46" s="14">
        <f>G46-H46</f>
        <v>31500</v>
      </c>
      <c r="J46" s="13"/>
      <c r="K46" s="13"/>
      <c r="L46" s="13"/>
    </row>
    <row r="47" spans="1:12" ht="36" customHeight="1" x14ac:dyDescent="0.2">
      <c r="A47" s="23">
        <v>44147</v>
      </c>
      <c r="B47" s="3" t="s">
        <v>80</v>
      </c>
      <c r="C47" s="5"/>
      <c r="D47" s="5">
        <v>17400</v>
      </c>
      <c r="E47" s="4" t="s">
        <v>77</v>
      </c>
      <c r="F47" s="17"/>
      <c r="G47" s="15"/>
      <c r="H47" s="15"/>
      <c r="I47" s="15"/>
      <c r="J47" s="17"/>
      <c r="K47" s="17"/>
      <c r="L47" s="17"/>
    </row>
    <row r="48" spans="1:12" ht="36" customHeight="1" x14ac:dyDescent="0.2">
      <c r="A48" s="23">
        <v>44147</v>
      </c>
      <c r="B48" s="3" t="s">
        <v>79</v>
      </c>
      <c r="C48" s="5"/>
      <c r="D48" s="5">
        <v>7600</v>
      </c>
      <c r="E48" s="4" t="s">
        <v>77</v>
      </c>
    </row>
    <row r="49" spans="1:5" ht="11.1" customHeight="1" x14ac:dyDescent="0.2">
      <c r="A49" s="6"/>
      <c r="B49" s="6" t="s">
        <v>53</v>
      </c>
      <c r="C49" s="7">
        <f>SUM(C9:C48)</f>
        <v>526800</v>
      </c>
      <c r="D49" s="7">
        <f>SUM(D9:D48)</f>
        <v>526800</v>
      </c>
      <c r="E49" s="6"/>
    </row>
    <row r="50" spans="1:5" ht="12" customHeight="1" x14ac:dyDescent="0.2">
      <c r="A50" s="3"/>
      <c r="B50" s="3" t="s">
        <v>54</v>
      </c>
      <c r="C50" s="5"/>
      <c r="D50" s="4"/>
      <c r="E50" s="3"/>
    </row>
    <row r="53" spans="1:5" ht="12" customHeight="1" x14ac:dyDescent="0.2">
      <c r="A53" s="26" t="s">
        <v>55</v>
      </c>
      <c r="B53" s="26"/>
      <c r="C53" s="26"/>
      <c r="D53" s="26"/>
      <c r="E53" s="26"/>
    </row>
    <row r="56" spans="1:5" ht="21" customHeight="1" x14ac:dyDescent="0.25">
      <c r="B56" s="24" t="s">
        <v>65</v>
      </c>
      <c r="D56" s="25" t="s">
        <v>81</v>
      </c>
    </row>
    <row r="59" spans="1:5" ht="16.5" customHeight="1" x14ac:dyDescent="0.25">
      <c r="A59" s="28" t="s">
        <v>66</v>
      </c>
      <c r="B59" s="28"/>
      <c r="C59" s="28"/>
      <c r="D59" s="28"/>
      <c r="E59" s="28"/>
    </row>
    <row r="60" spans="1:5" ht="11.45" customHeight="1" x14ac:dyDescent="0.2">
      <c r="A60" s="26" t="s">
        <v>1</v>
      </c>
      <c r="B60" s="26"/>
      <c r="C60" s="26"/>
      <c r="D60" s="26"/>
      <c r="E60" s="26"/>
    </row>
    <row r="62" spans="1:5" ht="12.95" customHeight="1" x14ac:dyDescent="0.2">
      <c r="A62" s="27" t="s">
        <v>67</v>
      </c>
      <c r="B62" s="27"/>
      <c r="C62" s="27"/>
      <c r="D62" s="27"/>
      <c r="E62" s="27"/>
    </row>
    <row r="65" spans="1:12" ht="12.95" customHeight="1" x14ac:dyDescent="0.2">
      <c r="A65" s="20" t="s">
        <v>2</v>
      </c>
      <c r="B65" s="20" t="s">
        <v>3</v>
      </c>
      <c r="C65" s="20" t="s">
        <v>4</v>
      </c>
      <c r="D65" s="20" t="s">
        <v>5</v>
      </c>
      <c r="E65" s="20" t="s">
        <v>73</v>
      </c>
    </row>
    <row r="66" spans="1:12" ht="12" customHeight="1" x14ac:dyDescent="0.2">
      <c r="A66" s="3"/>
      <c r="B66" s="3" t="s">
        <v>7</v>
      </c>
      <c r="C66" s="4"/>
      <c r="D66" s="4"/>
      <c r="E66" s="3"/>
    </row>
    <row r="67" spans="1:12" ht="36" x14ac:dyDescent="0.2">
      <c r="A67" s="3" t="s">
        <v>8</v>
      </c>
      <c r="B67" s="3" t="s">
        <v>9</v>
      </c>
      <c r="C67" s="4"/>
      <c r="D67" s="5">
        <v>10000</v>
      </c>
      <c r="E67" s="3"/>
    </row>
    <row r="68" spans="1:12" ht="12" x14ac:dyDescent="0.2">
      <c r="A68" s="3" t="s">
        <v>10</v>
      </c>
      <c r="B68" s="18" t="s">
        <v>73</v>
      </c>
      <c r="C68" s="4"/>
      <c r="D68" s="5">
        <v>16700</v>
      </c>
      <c r="E68" s="5">
        <f>D68</f>
        <v>16700</v>
      </c>
    </row>
    <row r="69" spans="1:12" ht="12" x14ac:dyDescent="0.2">
      <c r="A69" s="3" t="s">
        <v>10</v>
      </c>
      <c r="B69" s="18" t="s">
        <v>68</v>
      </c>
      <c r="C69" s="19">
        <v>76700</v>
      </c>
      <c r="D69" s="5"/>
      <c r="E69" s="3"/>
      <c r="F69" s="17"/>
      <c r="G69" s="15"/>
      <c r="H69" s="15"/>
      <c r="I69" s="17"/>
      <c r="J69" s="15"/>
      <c r="K69" s="15"/>
      <c r="L69" s="17"/>
    </row>
    <row r="70" spans="1:12" ht="48" x14ac:dyDescent="0.2">
      <c r="A70" s="3" t="s">
        <v>17</v>
      </c>
      <c r="B70" s="3" t="s">
        <v>18</v>
      </c>
      <c r="C70" s="4"/>
      <c r="D70" s="5">
        <v>20000</v>
      </c>
      <c r="E70" s="3"/>
    </row>
    <row r="71" spans="1:12" ht="36" x14ac:dyDescent="0.2">
      <c r="A71" s="3" t="s">
        <v>17</v>
      </c>
      <c r="B71" s="3" t="s">
        <v>19</v>
      </c>
      <c r="C71" s="4"/>
      <c r="D71" s="5">
        <v>30000</v>
      </c>
      <c r="E71" s="3"/>
    </row>
    <row r="72" spans="1:12" ht="12" x14ac:dyDescent="0.2">
      <c r="A72" s="3" t="s">
        <v>20</v>
      </c>
      <c r="B72" s="18" t="s">
        <v>73</v>
      </c>
      <c r="C72" s="4"/>
      <c r="D72" s="5">
        <f>30900+19100</f>
        <v>50000</v>
      </c>
      <c r="E72" s="5">
        <f>D72</f>
        <v>50000</v>
      </c>
    </row>
    <row r="73" spans="1:12" ht="12" x14ac:dyDescent="0.2">
      <c r="A73" s="3"/>
      <c r="B73" s="18" t="s">
        <v>69</v>
      </c>
      <c r="C73" s="19">
        <v>100000</v>
      </c>
      <c r="D73" s="5"/>
      <c r="E73" s="3"/>
      <c r="F73" s="17"/>
      <c r="G73" s="15"/>
      <c r="H73" s="15"/>
      <c r="I73" s="17"/>
      <c r="J73" s="17"/>
      <c r="K73" s="15"/>
      <c r="L73" s="17"/>
    </row>
    <row r="74" spans="1:12" ht="48" x14ac:dyDescent="0.2">
      <c r="A74" s="3" t="s">
        <v>27</v>
      </c>
      <c r="B74" s="3" t="s">
        <v>28</v>
      </c>
      <c r="C74" s="4"/>
      <c r="D74" s="5">
        <v>20000</v>
      </c>
      <c r="E74" s="3"/>
    </row>
    <row r="75" spans="1:12" ht="36" x14ac:dyDescent="0.2">
      <c r="A75" s="3" t="s">
        <v>27</v>
      </c>
      <c r="B75" s="3" t="s">
        <v>29</v>
      </c>
      <c r="C75" s="4"/>
      <c r="D75" s="5">
        <v>30000</v>
      </c>
      <c r="E75" s="3"/>
    </row>
    <row r="76" spans="1:12" ht="12" x14ac:dyDescent="0.2">
      <c r="A76" s="3" t="s">
        <v>30</v>
      </c>
      <c r="B76" s="18" t="s">
        <v>73</v>
      </c>
      <c r="C76" s="4"/>
      <c r="D76" s="5">
        <v>50000</v>
      </c>
      <c r="E76" s="5">
        <f>D76</f>
        <v>50000</v>
      </c>
    </row>
    <row r="77" spans="1:12" ht="12" x14ac:dyDescent="0.2">
      <c r="A77" s="3"/>
      <c r="B77" s="18" t="s">
        <v>70</v>
      </c>
      <c r="C77" s="19">
        <v>100000</v>
      </c>
      <c r="D77" s="4"/>
      <c r="E77" s="3"/>
      <c r="F77" s="17"/>
      <c r="G77" s="15"/>
      <c r="H77" s="15"/>
      <c r="I77" s="17"/>
      <c r="J77" s="17"/>
      <c r="K77" s="15"/>
      <c r="L77" s="17"/>
    </row>
    <row r="78" spans="1:12" ht="48" customHeight="1" x14ac:dyDescent="0.2">
      <c r="A78" s="3" t="s">
        <v>37</v>
      </c>
      <c r="B78" s="3" t="s">
        <v>38</v>
      </c>
      <c r="C78" s="4"/>
      <c r="D78" s="5">
        <v>20000</v>
      </c>
      <c r="E78" s="3"/>
    </row>
    <row r="79" spans="1:12" ht="36" customHeight="1" x14ac:dyDescent="0.2">
      <c r="A79" s="3" t="s">
        <v>37</v>
      </c>
      <c r="B79" s="3" t="s">
        <v>39</v>
      </c>
      <c r="C79" s="4"/>
      <c r="D79" s="5">
        <v>30000</v>
      </c>
      <c r="E79" s="3"/>
    </row>
    <row r="80" spans="1:12" ht="36" customHeight="1" x14ac:dyDescent="0.2">
      <c r="A80" s="3" t="s">
        <v>40</v>
      </c>
      <c r="B80" s="3" t="s">
        <v>41</v>
      </c>
      <c r="C80" s="4"/>
      <c r="D80" s="5">
        <v>83800</v>
      </c>
      <c r="E80" s="3"/>
    </row>
    <row r="81" spans="1:5" ht="36" customHeight="1" x14ac:dyDescent="0.2">
      <c r="A81" s="3" t="s">
        <v>40</v>
      </c>
      <c r="B81" s="3" t="s">
        <v>42</v>
      </c>
      <c r="C81" s="4"/>
      <c r="D81" s="5">
        <v>116200</v>
      </c>
      <c r="E81" s="3"/>
    </row>
    <row r="82" spans="1:5" ht="24" customHeight="1" x14ac:dyDescent="0.2">
      <c r="A82" s="3" t="s">
        <v>43</v>
      </c>
      <c r="B82" s="18" t="s">
        <v>73</v>
      </c>
      <c r="C82" s="5">
        <v>116700</v>
      </c>
      <c r="D82" s="4"/>
      <c r="E82" s="5">
        <f>-C82</f>
        <v>-116700</v>
      </c>
    </row>
    <row r="83" spans="1:5" ht="24" customHeight="1" x14ac:dyDescent="0.2">
      <c r="A83" s="3" t="s">
        <v>43</v>
      </c>
      <c r="B83" s="18" t="s">
        <v>71</v>
      </c>
      <c r="C83" s="5">
        <v>76800</v>
      </c>
      <c r="D83" s="4"/>
      <c r="E83" s="4"/>
    </row>
    <row r="84" spans="1:5" ht="36" customHeight="1" x14ac:dyDescent="0.2">
      <c r="A84" s="3" t="s">
        <v>51</v>
      </c>
      <c r="B84" s="18" t="s">
        <v>72</v>
      </c>
      <c r="C84" s="5">
        <v>31500</v>
      </c>
      <c r="D84" s="5"/>
      <c r="E84" s="3"/>
    </row>
    <row r="85" spans="1:5" ht="36" customHeight="1" x14ac:dyDescent="0.2">
      <c r="A85" s="23">
        <v>44147</v>
      </c>
      <c r="B85" s="3" t="s">
        <v>80</v>
      </c>
      <c r="C85" s="5"/>
      <c r="D85" s="5">
        <v>17400</v>
      </c>
      <c r="E85" s="3"/>
    </row>
    <row r="86" spans="1:5" ht="36" customHeight="1" x14ac:dyDescent="0.2">
      <c r="A86" s="23">
        <v>44147</v>
      </c>
      <c r="B86" s="3" t="s">
        <v>79</v>
      </c>
      <c r="C86" s="5"/>
      <c r="D86" s="5">
        <v>7600</v>
      </c>
      <c r="E86" s="3"/>
    </row>
    <row r="87" spans="1:5" ht="11.1" customHeight="1" x14ac:dyDescent="0.2">
      <c r="A87" s="6"/>
      <c r="B87" s="6" t="s">
        <v>53</v>
      </c>
      <c r="C87" s="7">
        <f>SUM(C66:C86)</f>
        <v>501700</v>
      </c>
      <c r="D87" s="7">
        <f>SUM(D66:D86)</f>
        <v>501700</v>
      </c>
      <c r="E87" s="7">
        <f>SUM(E66:E84)</f>
        <v>0</v>
      </c>
    </row>
    <row r="88" spans="1:5" ht="12" customHeight="1" x14ac:dyDescent="0.2">
      <c r="A88" s="3"/>
      <c r="B88" s="3" t="s">
        <v>54</v>
      </c>
      <c r="C88" s="5">
        <f>C87-D87</f>
        <v>0</v>
      </c>
      <c r="D88" s="4"/>
      <c r="E88" s="3"/>
    </row>
    <row r="89" spans="1:5" ht="19.5" customHeight="1" x14ac:dyDescent="0.25">
      <c r="B89" s="21" t="s">
        <v>74</v>
      </c>
      <c r="C89" s="21"/>
      <c r="D89" s="21"/>
      <c r="E89" s="22">
        <f>E87+C88</f>
        <v>0</v>
      </c>
    </row>
    <row r="91" spans="1:5" ht="12" customHeight="1" x14ac:dyDescent="0.2">
      <c r="A91" s="26" t="s">
        <v>55</v>
      </c>
      <c r="B91" s="26"/>
      <c r="C91" s="26"/>
      <c r="D91" s="26"/>
      <c r="E91" s="26"/>
    </row>
  </sheetData>
  <mergeCells count="8">
    <mergeCell ref="A60:E60"/>
    <mergeCell ref="A62:E62"/>
    <mergeCell ref="A91:E91"/>
    <mergeCell ref="A2:E2"/>
    <mergeCell ref="A3:E3"/>
    <mergeCell ref="A5:E5"/>
    <mergeCell ref="A53:E53"/>
    <mergeCell ref="A59:E59"/>
  </mergeCells>
  <pageMargins left="0.75" right="1" top="0.75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2021-01-10T11:54:30Z</dcterms:modified>
</cp:coreProperties>
</file>