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3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<sst xmlns="http://schemas.openxmlformats.org/spreadsheetml/2006/main" count="83" uniqueCount="44">
  <si>
    <t>Параметры:</t>
  </si>
  <si>
    <t>Период: 01.12.2018 - 31.12.2018</t>
  </si>
  <si>
    <t>Тип объекта: Документы</t>
  </si>
  <si>
    <t>Имя объекта: РеализацияТоваровУслуг</t>
  </si>
  <si>
    <t>Имя таблицы: Товары</t>
  </si>
  <si>
    <t>Отбор:</t>
  </si>
  <si>
    <t>Цена Больше "0,03" И
Номенклатура Не равно "Транспортно-экспедиционные услуги"</t>
  </si>
  <si>
    <t>Ссылка.Менеджер</t>
  </si>
  <si>
    <t>Скидка, %</t>
  </si>
  <si>
    <t>Количество (в единицах хранения)</t>
  </si>
  <si>
    <t>Цена</t>
  </si>
  <si>
    <t>Сумма без скидки</t>
  </si>
  <si>
    <t>Сумма</t>
  </si>
  <si>
    <t>Сумма с НДС</t>
  </si>
  <si>
    <t>Номенклатура</t>
  </si>
  <si>
    <t>Вид цены</t>
  </si>
  <si>
    <t>Базаева Людмила Ивановна</t>
  </si>
  <si>
    <t>1000 Тарелка, 16см (голубая)</t>
  </si>
  <si>
    <t>old_6 дёш. (УСН)</t>
  </si>
  <si>
    <t>1006 Кружка, 350мл, голубая</t>
  </si>
  <si>
    <t>1213-496 Набор салатников, 7 предметов</t>
  </si>
  <si>
    <t>1214-496 Набор столовой посуды, 13 предметов</t>
  </si>
  <si>
    <t>1223-496 Набор салатников, 13см, (6шт)</t>
  </si>
  <si>
    <t>1223-588 Набор салатников, 13см, (6шт)</t>
  </si>
  <si>
    <t>1225-496 Набор суповых тарелок, 18см (6шт)</t>
  </si>
  <si>
    <t>Цена база фиксированная</t>
  </si>
  <si>
    <t>1401 4 в 1:салатник,менежница,ваза д/фр.,тортовница</t>
  </si>
  <si>
    <t>Cкидки По Менеджерам (Из Унивирсального отчета)</t>
  </si>
  <si>
    <t>Пояснения по пользовательским полям:</t>
  </si>
  <si>
    <t>Проблема</t>
  </si>
  <si>
    <t>Поле "Скидка, %" = Окр(Сумма / (Цена * [Количество (в единицах хранения)]) - 1, 4) * 100     (итоги: Окр(Сумма(Сумма) / Сумма(Цена * [Количество (в единицах хранения)]) - 1, 4) * 100)</t>
  </si>
  <si>
    <t>Поле "Сумма без скидки" = Цена * [Количество (в единицах хранения)]                   ( итоги: Сумма(Цена * [Количество (в единицах хранения)]))</t>
  </si>
  <si>
    <t>Задача</t>
  </si>
  <si>
    <t>Отчет конечно же использует цены документов. 
Но для оценки скидки, нужно использовать базовый вид цен "Цена база фиксированная".
(Использовать базовый вид цен нужно, так как некоторые виды цен уже содержавт в своей формуле скидку. Таким образом отчет ее не показывает.)</t>
  </si>
  <si>
    <t xml:space="preserve">"Скидка, %" = Окр([Сумма с НДC]/ (Цена*1,2 * [Количество (в единицах хранения)]) - 1, 4) * 100     (итоги: Окр(Суммах([Сумма с НДС) / Сумма(Цена *1,2 * [Количество (в единицах хранения)]) - 1, 4) * 100)
</t>
  </si>
  <si>
    <t xml:space="preserve">Текущая Форма отчета </t>
  </si>
  <si>
    <t>Сумма без скидки в базовых ценах</t>
  </si>
  <si>
    <t>Размер скидки в базовых ценах, %</t>
  </si>
  <si>
    <t>Настройки отчета (.xml файл с настройками приложен)</t>
  </si>
  <si>
    <t xml:space="preserve"> Форма отчета  которая должна получиться</t>
  </si>
  <si>
    <t>Cкидки По Менеджерам (Из Универсального отчета)</t>
  </si>
  <si>
    <t xml:space="preserve">1. Подтягивать для всех позиций цену "Цена база фиксированная" вместо любых других видов цен. (Цена база фиксированная у нас без НДС. Другие виды цен могут быть и с НДС. (НДС всегда 20%.))
2. И получается нужно так же перейти на цены с НДС при расчете скидки: </t>
  </si>
  <si>
    <t>Базовые цены:
"Цена база фиксированная". С НДС</t>
  </si>
  <si>
    <t>Для  Управление торговлей, редакция  11.4.6.174 нужен внешний отчет на основе  "Универсального отчета":
Тип объекта: Документы
Имя объекта: РеализацияТоваровУслуг
Имя таблицы: Товары
Нужно добавить расчет скидки на основе базового вида цены.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</si>
</sst>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;[Red]\-#,##0.00"/>
    <numFmt numFmtId="174" formatCode="0.000"/>
    <numFmt numFmtId="175" formatCode="0.00;[Red]\-0.00"/>
    <numFmt numFmtId="176" formatCode="0.0"/>
    <numFmt numFmtId="177" formatCode="#,##0.0"/>
    <numFmt numFmtId="178" formatCode="#,##0.0;[Red]\-#,##0.0"/>
    <numFmt numFmtId="179" formatCode="#,##0;[Red]\-#,##0"/>
  </numFmts>
  <fonts count="39">
    <font>
      <sz val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2" fontId="0" fillId="33" borderId="10" xfId="0" applyNumberFormat="1" applyFont="1" applyFill="1" applyBorder="1" applyAlignment="1">
      <alignment horizontal="right" vertical="top"/>
    </xf>
    <xf numFmtId="172" fontId="0" fillId="33" borderId="10" xfId="0" applyNumberFormat="1" applyFont="1" applyFill="1" applyBorder="1" applyAlignment="1">
      <alignment horizontal="right" vertical="top"/>
    </xf>
    <xf numFmtId="173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175" fontId="0" fillId="34" borderId="10" xfId="0" applyNumberFormat="1" applyFont="1" applyFill="1" applyBorder="1" applyAlignment="1">
      <alignment horizontal="right" vertical="top" wrapText="1"/>
    </xf>
    <xf numFmtId="173" fontId="0" fillId="34" borderId="10" xfId="0" applyNumberFormat="1" applyFont="1" applyFill="1" applyBorder="1" applyAlignment="1">
      <alignment horizontal="right" vertical="top" wrapText="1"/>
    </xf>
    <xf numFmtId="175" fontId="0" fillId="35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/>
    </xf>
    <xf numFmtId="173" fontId="0" fillId="35" borderId="10" xfId="0" applyNumberFormat="1" applyFont="1" applyFill="1" applyBorder="1" applyAlignment="1">
      <alignment horizontal="right" vertical="top"/>
    </xf>
    <xf numFmtId="0" fontId="1" fillId="35" borderId="12" xfId="0" applyNumberFormat="1" applyFont="1" applyFill="1" applyBorder="1" applyAlignment="1">
      <alignment horizontal="left" vertical="top" wrapText="1"/>
    </xf>
    <xf numFmtId="0" fontId="1" fillId="35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175" fontId="0" fillId="0" borderId="10" xfId="0" applyNumberFormat="1" applyFont="1" applyFill="1" applyBorder="1" applyAlignment="1">
      <alignment horizontal="right" vertical="top" wrapText="1"/>
    </xf>
    <xf numFmtId="173" fontId="0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/>
    </xf>
    <xf numFmtId="176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left" vertical="top" wrapText="1"/>
    </xf>
    <xf numFmtId="0" fontId="1" fillId="35" borderId="13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1" fillId="36" borderId="10" xfId="0" applyNumberFormat="1" applyFont="1" applyFill="1" applyBorder="1" applyAlignment="1">
      <alignment horizontal="left" vertical="top" wrapText="1"/>
    </xf>
    <xf numFmtId="0" fontId="1" fillId="36" borderId="12" xfId="0" applyNumberFormat="1" applyFont="1" applyFill="1" applyBorder="1" applyAlignment="1">
      <alignment horizontal="left" vertical="top" wrapText="1"/>
    </xf>
    <xf numFmtId="0" fontId="1" fillId="36" borderId="13" xfId="0" applyNumberFormat="1" applyFont="1" applyFill="1" applyBorder="1" applyAlignment="1">
      <alignment horizontal="left" vertical="top" wrapText="1"/>
    </xf>
    <xf numFmtId="0" fontId="1" fillId="36" borderId="12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104775</xdr:rowOff>
    </xdr:from>
    <xdr:to>
      <xdr:col>5</xdr:col>
      <xdr:colOff>323850</xdr:colOff>
      <xdr:row>33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28825"/>
          <a:ext cx="5962650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219075</xdr:rowOff>
    </xdr:from>
    <xdr:to>
      <xdr:col>12</xdr:col>
      <xdr:colOff>114300</xdr:colOff>
      <xdr:row>32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771650"/>
          <a:ext cx="6105525" cy="3533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276225</xdr:colOff>
      <xdr:row>3</xdr:row>
      <xdr:rowOff>114300</xdr:rowOff>
    </xdr:from>
    <xdr:to>
      <xdr:col>17</xdr:col>
      <xdr:colOff>266700</xdr:colOff>
      <xdr:row>31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3175" y="1666875"/>
          <a:ext cx="6200775" cy="3590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103"/>
  <sheetViews>
    <sheetView tabSelected="1" zoomScalePageLayoutView="0" workbookViewId="0" topLeftCell="A58">
      <selection activeCell="H78" sqref="H78"/>
    </sheetView>
  </sheetViews>
  <sheetFormatPr defaultColWidth="10.66015625" defaultRowHeight="11.25" outlineLevelRow="1"/>
  <cols>
    <col min="1" max="1" width="10.66015625" style="0" customWidth="1"/>
    <col min="2" max="2" width="10.5" style="1" customWidth="1"/>
    <col min="3" max="3" width="4.16015625" style="1" customWidth="1"/>
    <col min="4" max="4" width="55.33203125" style="1" customWidth="1"/>
    <col min="5" max="5" width="20.5" style="1" customWidth="1"/>
    <col min="6" max="6" width="8.83203125" style="1" customWidth="1"/>
    <col min="7" max="7" width="10.66015625" style="1" customWidth="1"/>
    <col min="8" max="8" width="19.33203125" style="1" customWidth="1"/>
    <col min="9" max="12" width="16.5" style="1" customWidth="1"/>
    <col min="13" max="13" width="17.5" style="0" customWidth="1"/>
    <col min="14" max="14" width="16.33203125" style="0" customWidth="1"/>
    <col min="15" max="15" width="20.5" style="0" customWidth="1"/>
  </cols>
  <sheetData>
    <row r="2" spans="2:12" ht="101.25" customHeight="1">
      <c r="B2" s="27" t="s">
        <v>43</v>
      </c>
      <c r="C2" s="27"/>
      <c r="D2" s="27"/>
      <c r="E2" s="27"/>
      <c r="F2" s="26"/>
      <c r="G2" s="26"/>
      <c r="H2" s="26"/>
      <c r="I2" s="26"/>
      <c r="J2" s="26"/>
      <c r="K2" s="26"/>
      <c r="L2" s="26"/>
    </row>
    <row r="3" s="1" customFormat="1" ht="9.75" customHeight="1"/>
    <row r="4" s="1" customFormat="1" ht="19.5" customHeight="1">
      <c r="A4" s="11" t="s">
        <v>38</v>
      </c>
    </row>
    <row r="5" s="1" customFormat="1" ht="9.75" customHeight="1"/>
    <row r="6" s="1" customFormat="1" ht="9.75" customHeight="1"/>
    <row r="7" s="1" customFormat="1" ht="9.75" customHeight="1"/>
    <row r="8" s="1" customFormat="1" ht="9.75" customHeight="1"/>
    <row r="9" s="1" customFormat="1" ht="9.75" customHeight="1"/>
    <row r="10" s="1" customFormat="1" ht="9.75" customHeight="1"/>
    <row r="11" s="1" customFormat="1" ht="9.75" customHeight="1"/>
    <row r="12" s="1" customFormat="1" ht="9.75" customHeight="1"/>
    <row r="13" s="1" customFormat="1" ht="9.75" customHeight="1"/>
    <row r="14" s="1" customFormat="1" ht="9.75" customHeight="1"/>
    <row r="15" s="1" customFormat="1" ht="9.75" customHeight="1"/>
    <row r="16" s="1" customFormat="1" ht="9.75" customHeight="1"/>
    <row r="17" s="1" customFormat="1" ht="9.75" customHeight="1"/>
    <row r="18" s="1" customFormat="1" ht="9.75" customHeight="1"/>
    <row r="19" s="1" customFormat="1" ht="9.75" customHeight="1"/>
    <row r="20" s="1" customFormat="1" ht="9.75" customHeight="1"/>
    <row r="21" s="1" customFormat="1" ht="9.75" customHeight="1"/>
    <row r="22" s="1" customFormat="1" ht="9.75" customHeight="1"/>
    <row r="23" s="1" customFormat="1" ht="9.75" customHeight="1"/>
    <row r="24" s="1" customFormat="1" ht="9.75" customHeight="1"/>
    <row r="25" s="1" customFormat="1" ht="9.75" customHeight="1"/>
    <row r="26" s="1" customFormat="1" ht="9.75" customHeight="1"/>
    <row r="27" s="1" customFormat="1" ht="9.75" customHeight="1"/>
    <row r="28" s="1" customFormat="1" ht="9.75" customHeight="1"/>
    <row r="29" s="1" customFormat="1" ht="9.75" customHeight="1"/>
    <row r="30" s="1" customFormat="1" ht="9.75" customHeight="1"/>
    <row r="31" s="1" customFormat="1" ht="9.75" customHeight="1"/>
    <row r="32" s="1" customFormat="1" ht="9.75" customHeight="1"/>
    <row r="33" s="1" customFormat="1" ht="9.75" customHeight="1"/>
    <row r="34" s="1" customFormat="1" ht="9.75" customHeight="1"/>
    <row r="35" s="1" customFormat="1" ht="18.75" customHeight="1">
      <c r="A35" s="11" t="s">
        <v>35</v>
      </c>
    </row>
    <row r="36" s="1" customFormat="1" ht="21" customHeight="1">
      <c r="D36" s="7" t="s">
        <v>27</v>
      </c>
    </row>
    <row r="37" s="1" customFormat="1" ht="9.75" customHeight="1"/>
    <row r="38" s="1" customFormat="1" ht="9.75" customHeight="1"/>
    <row r="39" spans="2:5" ht="12.75" customHeight="1" outlineLevel="1">
      <c r="B39" s="2" t="s">
        <v>0</v>
      </c>
      <c r="C39" s="2"/>
      <c r="D39" s="2" t="s">
        <v>1</v>
      </c>
      <c r="E39" s="2"/>
    </row>
    <row r="40" spans="4:5" ht="12.75" customHeight="1" outlineLevel="1">
      <c r="D40" s="2" t="s">
        <v>2</v>
      </c>
      <c r="E40" s="2"/>
    </row>
    <row r="41" spans="4:5" ht="12.75" customHeight="1" outlineLevel="1">
      <c r="D41" s="2" t="s">
        <v>3</v>
      </c>
      <c r="E41" s="2"/>
    </row>
    <row r="42" spans="4:5" ht="12.75" customHeight="1" outlineLevel="1">
      <c r="D42" s="2" t="s">
        <v>4</v>
      </c>
      <c r="E42" s="2"/>
    </row>
    <row r="43" spans="2:12" ht="24.75" customHeight="1" outlineLevel="1">
      <c r="B43" s="2" t="s">
        <v>5</v>
      </c>
      <c r="C43" s="2"/>
      <c r="D43" s="34" t="s">
        <v>6</v>
      </c>
      <c r="E43" s="35"/>
      <c r="F43" s="34"/>
      <c r="G43" s="34"/>
      <c r="H43" s="34"/>
      <c r="I43" s="34"/>
      <c r="J43" s="34"/>
      <c r="K43" s="34"/>
      <c r="L43" s="34"/>
    </row>
    <row r="44" s="1" customFormat="1" ht="9.75" customHeight="1"/>
    <row r="45" spans="2:12" ht="18" customHeight="1">
      <c r="B45" s="36" t="s">
        <v>7</v>
      </c>
      <c r="C45" s="36"/>
      <c r="D45" s="36"/>
      <c r="E45" s="36"/>
      <c r="F45" s="36"/>
      <c r="G45" s="37" t="s">
        <v>8</v>
      </c>
      <c r="H45" s="39" t="s">
        <v>9</v>
      </c>
      <c r="I45" s="39" t="s">
        <v>10</v>
      </c>
      <c r="J45" s="37" t="s">
        <v>11</v>
      </c>
      <c r="K45" s="39" t="s">
        <v>12</v>
      </c>
      <c r="L45" s="39" t="s">
        <v>13</v>
      </c>
    </row>
    <row r="46" spans="2:12" ht="18" customHeight="1">
      <c r="B46" s="36" t="s">
        <v>14</v>
      </c>
      <c r="C46" s="36"/>
      <c r="D46" s="36"/>
      <c r="E46" s="36" t="s">
        <v>15</v>
      </c>
      <c r="F46" s="36"/>
      <c r="G46" s="38"/>
      <c r="H46" s="38"/>
      <c r="I46" s="38"/>
      <c r="J46" s="38"/>
      <c r="K46" s="38"/>
      <c r="L46" s="38"/>
    </row>
    <row r="47" spans="2:12" ht="11.25" customHeight="1">
      <c r="B47" s="33" t="s">
        <v>16</v>
      </c>
      <c r="C47" s="33"/>
      <c r="D47" s="33"/>
      <c r="E47" s="33"/>
      <c r="F47" s="33"/>
      <c r="G47" s="3">
        <v>-9.440446173626993</v>
      </c>
      <c r="H47" s="4">
        <f>SUM(H48:H55)</f>
        <v>15</v>
      </c>
      <c r="I47" s="5">
        <v>583037.25</v>
      </c>
      <c r="J47" s="6">
        <f>SUM(J48:J55)</f>
        <v>5988.7</v>
      </c>
      <c r="K47" s="5">
        <f>SUM(K48:K55)</f>
        <v>5345.040000000001</v>
      </c>
      <c r="L47" s="5">
        <f>SUM(L48:L55)</f>
        <v>5423.34</v>
      </c>
    </row>
    <row r="48" spans="2:12" ht="11.25" customHeight="1" outlineLevel="1">
      <c r="B48" s="28" t="s">
        <v>17</v>
      </c>
      <c r="C48" s="28"/>
      <c r="D48" s="28"/>
      <c r="E48" s="40" t="s">
        <v>18</v>
      </c>
      <c r="F48" s="40"/>
      <c r="G48" s="25">
        <v>-10.999999999999998</v>
      </c>
      <c r="H48" s="19">
        <v>6</v>
      </c>
      <c r="I48" s="8">
        <v>114</v>
      </c>
      <c r="J48" s="18">
        <v>684</v>
      </c>
      <c r="K48" s="20">
        <v>608.76</v>
      </c>
      <c r="L48" s="20">
        <v>608.76</v>
      </c>
    </row>
    <row r="49" spans="2:12" ht="11.25" customHeight="1" outlineLevel="1">
      <c r="B49" s="28" t="s">
        <v>19</v>
      </c>
      <c r="C49" s="28"/>
      <c r="D49" s="28"/>
      <c r="E49" s="40" t="s">
        <v>18</v>
      </c>
      <c r="F49" s="40"/>
      <c r="G49" s="25">
        <v>-11.00000000000001</v>
      </c>
      <c r="H49" s="19">
        <v>2</v>
      </c>
      <c r="I49" s="8">
        <v>114</v>
      </c>
      <c r="J49" s="18">
        <v>228</v>
      </c>
      <c r="K49" s="20">
        <v>202.92</v>
      </c>
      <c r="L49" s="20">
        <v>202.92</v>
      </c>
    </row>
    <row r="50" spans="2:12" ht="11.25" customHeight="1" outlineLevel="1">
      <c r="B50" s="28" t="s">
        <v>20</v>
      </c>
      <c r="C50" s="28"/>
      <c r="D50" s="28"/>
      <c r="E50" s="40" t="s">
        <v>18</v>
      </c>
      <c r="F50" s="40"/>
      <c r="G50" s="25"/>
      <c r="H50" s="19">
        <v>1</v>
      </c>
      <c r="I50" s="8">
        <v>336</v>
      </c>
      <c r="J50" s="18">
        <v>336</v>
      </c>
      <c r="K50" s="20">
        <v>336</v>
      </c>
      <c r="L50" s="20">
        <v>336</v>
      </c>
    </row>
    <row r="51" spans="2:12" ht="11.25" customHeight="1" outlineLevel="1">
      <c r="B51" s="28" t="s">
        <v>21</v>
      </c>
      <c r="C51" s="28"/>
      <c r="D51" s="28"/>
      <c r="E51" s="40" t="s">
        <v>18</v>
      </c>
      <c r="F51" s="40"/>
      <c r="G51" s="25">
        <v>-16.000000000000004</v>
      </c>
      <c r="H51" s="19">
        <v>2</v>
      </c>
      <c r="I51" s="9">
        <v>1065</v>
      </c>
      <c r="J51" s="22">
        <v>2130</v>
      </c>
      <c r="K51" s="21">
        <v>1789.2</v>
      </c>
      <c r="L51" s="21">
        <v>1789.2</v>
      </c>
    </row>
    <row r="52" spans="2:12" ht="11.25" customHeight="1" outlineLevel="1">
      <c r="B52" s="28" t="s">
        <v>22</v>
      </c>
      <c r="C52" s="28"/>
      <c r="D52" s="28"/>
      <c r="E52" s="40" t="s">
        <v>18</v>
      </c>
      <c r="F52" s="40"/>
      <c r="G52" s="25"/>
      <c r="H52" s="19">
        <v>1</v>
      </c>
      <c r="I52" s="8">
        <v>234</v>
      </c>
      <c r="J52" s="18">
        <v>234</v>
      </c>
      <c r="K52" s="20">
        <v>234</v>
      </c>
      <c r="L52" s="20">
        <v>234</v>
      </c>
    </row>
    <row r="53" spans="2:12" ht="11.25" customHeight="1" outlineLevel="1">
      <c r="B53" s="28" t="s">
        <v>23</v>
      </c>
      <c r="C53" s="28"/>
      <c r="D53" s="28"/>
      <c r="E53" s="40" t="s">
        <v>18</v>
      </c>
      <c r="F53" s="40"/>
      <c r="G53" s="25"/>
      <c r="H53" s="19">
        <v>1</v>
      </c>
      <c r="I53" s="8">
        <v>222</v>
      </c>
      <c r="J53" s="18">
        <v>222</v>
      </c>
      <c r="K53" s="20">
        <v>222</v>
      </c>
      <c r="L53" s="20">
        <v>222</v>
      </c>
    </row>
    <row r="54" spans="2:12" ht="11.25" customHeight="1" outlineLevel="1">
      <c r="B54" s="28" t="s">
        <v>24</v>
      </c>
      <c r="C54" s="28"/>
      <c r="D54" s="28"/>
      <c r="E54" s="29" t="s">
        <v>25</v>
      </c>
      <c r="F54" s="29"/>
      <c r="G54" s="24">
        <v>-7.9594764210149</v>
      </c>
      <c r="H54" s="19">
        <v>1</v>
      </c>
      <c r="I54" s="20">
        <v>557.7</v>
      </c>
      <c r="J54" s="23">
        <v>557.7</v>
      </c>
      <c r="K54" s="20">
        <v>435.01</v>
      </c>
      <c r="L54" s="20">
        <v>513.31</v>
      </c>
    </row>
    <row r="55" spans="2:12" ht="11.25" customHeight="1" outlineLevel="1">
      <c r="B55" s="28" t="s">
        <v>26</v>
      </c>
      <c r="C55" s="28"/>
      <c r="D55" s="28"/>
      <c r="E55" s="40" t="s">
        <v>18</v>
      </c>
      <c r="F55" s="40"/>
      <c r="G55" s="25">
        <v>-4.999999999999993</v>
      </c>
      <c r="H55" s="19">
        <v>1</v>
      </c>
      <c r="I55" s="9">
        <v>1597</v>
      </c>
      <c r="J55" s="22">
        <v>1597</v>
      </c>
      <c r="K55" s="21">
        <v>1517.15</v>
      </c>
      <c r="L55" s="21">
        <v>1517.15</v>
      </c>
    </row>
    <row r="59" ht="15.75">
      <c r="A59" s="12" t="s">
        <v>28</v>
      </c>
    </row>
    <row r="60" ht="12.75">
      <c r="D60" s="13" t="s">
        <v>31</v>
      </c>
    </row>
    <row r="61" ht="12.75">
      <c r="D61" s="13" t="s">
        <v>30</v>
      </c>
    </row>
    <row r="66" ht="15.75">
      <c r="A66" s="11" t="s">
        <v>29</v>
      </c>
    </row>
    <row r="67" spans="4:5" ht="33.75" customHeight="1">
      <c r="D67" s="27" t="s">
        <v>33</v>
      </c>
      <c r="E67" s="27"/>
    </row>
    <row r="68" spans="4:5" ht="11.25">
      <c r="D68" s="27"/>
      <c r="E68" s="27"/>
    </row>
    <row r="69" spans="4:5" ht="11.25">
      <c r="D69" s="27"/>
      <c r="E69" s="27"/>
    </row>
    <row r="70" spans="4:5" ht="11.25">
      <c r="D70" s="27"/>
      <c r="E70" s="27"/>
    </row>
    <row r="71" spans="4:5" ht="11.25">
      <c r="D71" s="27"/>
      <c r="E71" s="27"/>
    </row>
    <row r="72" spans="4:5" ht="11.25">
      <c r="D72" s="27"/>
      <c r="E72" s="27"/>
    </row>
    <row r="74" ht="15.75">
      <c r="A74" s="14" t="s">
        <v>32</v>
      </c>
    </row>
    <row r="75" spans="4:5" ht="11.25">
      <c r="D75" s="27" t="s">
        <v>41</v>
      </c>
      <c r="E75" s="41"/>
    </row>
    <row r="76" spans="4:5" ht="11.25">
      <c r="D76" s="41"/>
      <c r="E76" s="41"/>
    </row>
    <row r="77" spans="4:5" ht="11.25">
      <c r="D77" s="41"/>
      <c r="E77" s="41"/>
    </row>
    <row r="78" spans="4:5" ht="11.25">
      <c r="D78" s="41"/>
      <c r="E78" s="41"/>
    </row>
    <row r="79" spans="4:5" ht="26.25" customHeight="1">
      <c r="D79" s="41"/>
      <c r="E79" s="41"/>
    </row>
    <row r="80" spans="4:5" ht="60.75" customHeight="1">
      <c r="D80" s="42" t="s">
        <v>34</v>
      </c>
      <c r="E80" s="42"/>
    </row>
    <row r="83" s="1" customFormat="1" ht="18.75" customHeight="1">
      <c r="A83" s="11" t="s">
        <v>39</v>
      </c>
    </row>
    <row r="84" s="1" customFormat="1" ht="21" customHeight="1">
      <c r="D84" s="7" t="s">
        <v>40</v>
      </c>
    </row>
    <row r="85" s="1" customFormat="1" ht="9.75" customHeight="1"/>
    <row r="86" s="1" customFormat="1" ht="9.75" customHeight="1"/>
    <row r="87" spans="2:5" ht="12.75" customHeight="1" outlineLevel="1">
      <c r="B87" s="2" t="s">
        <v>0</v>
      </c>
      <c r="C87" s="2"/>
      <c r="D87" s="2" t="s">
        <v>1</v>
      </c>
      <c r="E87" s="2"/>
    </row>
    <row r="88" spans="4:5" ht="12.75" customHeight="1" outlineLevel="1">
      <c r="D88" s="2" t="s">
        <v>2</v>
      </c>
      <c r="E88" s="2"/>
    </row>
    <row r="89" spans="4:5" ht="12.75" customHeight="1" outlineLevel="1">
      <c r="D89" s="2" t="s">
        <v>3</v>
      </c>
      <c r="E89" s="2"/>
    </row>
    <row r="90" spans="4:5" ht="12.75" customHeight="1" outlineLevel="1">
      <c r="D90" s="2" t="s">
        <v>4</v>
      </c>
      <c r="E90" s="2"/>
    </row>
    <row r="91" spans="2:12" ht="24.75" customHeight="1" outlineLevel="1">
      <c r="B91" s="2" t="s">
        <v>5</v>
      </c>
      <c r="C91" s="2"/>
      <c r="D91" s="34" t="s">
        <v>6</v>
      </c>
      <c r="E91" s="35"/>
      <c r="F91" s="34"/>
      <c r="G91" s="34"/>
      <c r="H91" s="34"/>
      <c r="I91" s="34"/>
      <c r="J91" s="34"/>
      <c r="K91" s="34"/>
      <c r="L91" s="34"/>
    </row>
    <row r="92" s="1" customFormat="1" ht="9.75" customHeight="1"/>
    <row r="93" spans="2:15" ht="33" customHeight="1">
      <c r="B93" s="36" t="s">
        <v>7</v>
      </c>
      <c r="C93" s="36"/>
      <c r="D93" s="36"/>
      <c r="E93" s="36"/>
      <c r="F93" s="36"/>
      <c r="G93" s="37" t="s">
        <v>8</v>
      </c>
      <c r="H93" s="39" t="s">
        <v>9</v>
      </c>
      <c r="I93" s="39" t="s">
        <v>10</v>
      </c>
      <c r="J93" s="37" t="s">
        <v>11</v>
      </c>
      <c r="K93" s="39" t="s">
        <v>12</v>
      </c>
      <c r="L93" s="39" t="s">
        <v>13</v>
      </c>
      <c r="M93" s="30" t="s">
        <v>42</v>
      </c>
      <c r="N93" s="32" t="s">
        <v>36</v>
      </c>
      <c r="O93" s="16" t="s">
        <v>37</v>
      </c>
    </row>
    <row r="94" spans="2:15" ht="18" customHeight="1">
      <c r="B94" s="36" t="s">
        <v>14</v>
      </c>
      <c r="C94" s="36"/>
      <c r="D94" s="36"/>
      <c r="E94" s="36" t="s">
        <v>15</v>
      </c>
      <c r="F94" s="36"/>
      <c r="G94" s="38"/>
      <c r="H94" s="38"/>
      <c r="I94" s="38"/>
      <c r="J94" s="38"/>
      <c r="K94" s="38"/>
      <c r="L94" s="38"/>
      <c r="M94" s="31"/>
      <c r="N94" s="31"/>
      <c r="O94" s="17"/>
    </row>
    <row r="95" spans="2:15" ht="11.25" customHeight="1">
      <c r="B95" s="33" t="s">
        <v>16</v>
      </c>
      <c r="C95" s="33"/>
      <c r="D95" s="33"/>
      <c r="E95" s="33"/>
      <c r="F95" s="33"/>
      <c r="G95" s="3">
        <v>-9.440446173626993</v>
      </c>
      <c r="H95" s="4">
        <f>SUM(H96:H103)</f>
        <v>15</v>
      </c>
      <c r="I95" s="5"/>
      <c r="J95" s="6">
        <f>SUM(J96:J103)</f>
        <v>5988.7</v>
      </c>
      <c r="K95" s="5">
        <f>SUM(K96:K103)</f>
        <v>5345.040000000001</v>
      </c>
      <c r="L95" s="5">
        <f>SUM(L96:L103)</f>
        <v>5423.34</v>
      </c>
      <c r="M95" s="15"/>
      <c r="N95" s="15">
        <f>SUM(N96:N103)</f>
        <v>6423.18</v>
      </c>
      <c r="O95" s="10">
        <f>(L95/N95-1)*100</f>
        <v>-15.566121453859305</v>
      </c>
    </row>
    <row r="96" spans="2:15" ht="11.25" customHeight="1" outlineLevel="1">
      <c r="B96" s="28" t="s">
        <v>17</v>
      </c>
      <c r="C96" s="28"/>
      <c r="D96" s="28"/>
      <c r="E96" s="29" t="s">
        <v>18</v>
      </c>
      <c r="F96" s="29"/>
      <c r="G96" s="24">
        <v>-10.999999999999998</v>
      </c>
      <c r="H96" s="19">
        <v>6</v>
      </c>
      <c r="I96" s="20">
        <v>114</v>
      </c>
      <c r="J96" s="18">
        <v>684</v>
      </c>
      <c r="K96" s="20">
        <v>608.76</v>
      </c>
      <c r="L96" s="20">
        <v>608.76</v>
      </c>
      <c r="M96" s="20">
        <f>I96*1.08</f>
        <v>123.12</v>
      </c>
      <c r="N96" s="20">
        <f>M96*H96</f>
        <v>738.72</v>
      </c>
      <c r="O96" s="20">
        <f>(L96/N96-1)*100</f>
        <v>-17.59259259259259</v>
      </c>
    </row>
    <row r="97" spans="2:15" ht="11.25" customHeight="1" outlineLevel="1">
      <c r="B97" s="28" t="s">
        <v>19</v>
      </c>
      <c r="C97" s="28"/>
      <c r="D97" s="28"/>
      <c r="E97" s="29" t="s">
        <v>18</v>
      </c>
      <c r="F97" s="29"/>
      <c r="G97" s="24">
        <v>-11.00000000000001</v>
      </c>
      <c r="H97" s="19">
        <v>2</v>
      </c>
      <c r="I97" s="20">
        <v>114</v>
      </c>
      <c r="J97" s="18">
        <v>228</v>
      </c>
      <c r="K97" s="20">
        <v>202.92</v>
      </c>
      <c r="L97" s="20">
        <v>202.92</v>
      </c>
      <c r="M97" s="20">
        <f aca="true" t="shared" si="0" ref="M97:M103">I97*1.08</f>
        <v>123.12</v>
      </c>
      <c r="N97" s="20">
        <f aca="true" t="shared" si="1" ref="N97:N103">M97*H97</f>
        <v>246.24</v>
      </c>
      <c r="O97" s="20">
        <f aca="true" t="shared" si="2" ref="O97:O103">(L97/N97-1)*100</f>
        <v>-17.592592592592602</v>
      </c>
    </row>
    <row r="98" spans="2:15" ht="11.25" customHeight="1" outlineLevel="1">
      <c r="B98" s="28" t="s">
        <v>20</v>
      </c>
      <c r="C98" s="28"/>
      <c r="D98" s="28"/>
      <c r="E98" s="29" t="s">
        <v>18</v>
      </c>
      <c r="F98" s="29"/>
      <c r="G98" s="24"/>
      <c r="H98" s="19">
        <v>1</v>
      </c>
      <c r="I98" s="20">
        <v>336</v>
      </c>
      <c r="J98" s="18">
        <v>336</v>
      </c>
      <c r="K98" s="20">
        <v>336</v>
      </c>
      <c r="L98" s="20">
        <v>336</v>
      </c>
      <c r="M98" s="20">
        <f t="shared" si="0"/>
        <v>362.88</v>
      </c>
      <c r="N98" s="20">
        <f t="shared" si="1"/>
        <v>362.88</v>
      </c>
      <c r="O98" s="20">
        <f t="shared" si="2"/>
        <v>-7.4074074074074066</v>
      </c>
    </row>
    <row r="99" spans="2:15" ht="11.25" customHeight="1" outlineLevel="1">
      <c r="B99" s="28" t="s">
        <v>21</v>
      </c>
      <c r="C99" s="28"/>
      <c r="D99" s="28"/>
      <c r="E99" s="29" t="s">
        <v>18</v>
      </c>
      <c r="F99" s="29"/>
      <c r="G99" s="24">
        <v>-16.000000000000004</v>
      </c>
      <c r="H99" s="19">
        <v>2</v>
      </c>
      <c r="I99" s="21">
        <v>1065</v>
      </c>
      <c r="J99" s="22">
        <v>2130</v>
      </c>
      <c r="K99" s="21">
        <v>1789.2</v>
      </c>
      <c r="L99" s="21">
        <v>1789.2</v>
      </c>
      <c r="M99" s="20">
        <f t="shared" si="0"/>
        <v>1150.2</v>
      </c>
      <c r="N99" s="20">
        <f t="shared" si="1"/>
        <v>2300.4</v>
      </c>
      <c r="O99" s="20">
        <f t="shared" si="2"/>
        <v>-22.22222222222222</v>
      </c>
    </row>
    <row r="100" spans="2:15" ht="11.25" customHeight="1" outlineLevel="1">
      <c r="B100" s="28" t="s">
        <v>22</v>
      </c>
      <c r="C100" s="28"/>
      <c r="D100" s="28"/>
      <c r="E100" s="29" t="s">
        <v>18</v>
      </c>
      <c r="F100" s="29"/>
      <c r="G100" s="24"/>
      <c r="H100" s="19">
        <v>1</v>
      </c>
      <c r="I100" s="20">
        <v>234</v>
      </c>
      <c r="J100" s="18">
        <v>234</v>
      </c>
      <c r="K100" s="20">
        <v>234</v>
      </c>
      <c r="L100" s="20">
        <v>234</v>
      </c>
      <c r="M100" s="20">
        <f t="shared" si="0"/>
        <v>252.72000000000003</v>
      </c>
      <c r="N100" s="20">
        <f t="shared" si="1"/>
        <v>252.72000000000003</v>
      </c>
      <c r="O100" s="20">
        <f t="shared" si="2"/>
        <v>-7.407407407407418</v>
      </c>
    </row>
    <row r="101" spans="2:15" ht="11.25" customHeight="1" outlineLevel="1">
      <c r="B101" s="28" t="s">
        <v>23</v>
      </c>
      <c r="C101" s="28"/>
      <c r="D101" s="28"/>
      <c r="E101" s="29" t="s">
        <v>18</v>
      </c>
      <c r="F101" s="29"/>
      <c r="G101" s="24"/>
      <c r="H101" s="19">
        <v>1</v>
      </c>
      <c r="I101" s="20">
        <v>222</v>
      </c>
      <c r="J101" s="18">
        <v>222</v>
      </c>
      <c r="K101" s="20">
        <v>222</v>
      </c>
      <c r="L101" s="20">
        <v>222</v>
      </c>
      <c r="M101" s="20">
        <f t="shared" si="0"/>
        <v>239.76000000000002</v>
      </c>
      <c r="N101" s="20">
        <f t="shared" si="1"/>
        <v>239.76000000000002</v>
      </c>
      <c r="O101" s="20">
        <f t="shared" si="2"/>
        <v>-7.407407407407418</v>
      </c>
    </row>
    <row r="102" spans="2:15" ht="11.25" customHeight="1" outlineLevel="1">
      <c r="B102" s="28" t="s">
        <v>24</v>
      </c>
      <c r="C102" s="28"/>
      <c r="D102" s="28"/>
      <c r="E102" s="29" t="s">
        <v>25</v>
      </c>
      <c r="F102" s="29"/>
      <c r="G102" s="24">
        <v>-7.9594764210149</v>
      </c>
      <c r="H102" s="19">
        <v>1</v>
      </c>
      <c r="I102" s="20">
        <v>557.7</v>
      </c>
      <c r="J102" s="23">
        <v>557.7</v>
      </c>
      <c r="K102" s="20">
        <v>435.01</v>
      </c>
      <c r="L102" s="20">
        <v>513.31</v>
      </c>
      <c r="M102" s="20">
        <v>557.7</v>
      </c>
      <c r="N102" s="20">
        <f t="shared" si="1"/>
        <v>557.7</v>
      </c>
      <c r="O102" s="20">
        <f t="shared" si="2"/>
        <v>-7.9594764210149</v>
      </c>
    </row>
    <row r="103" spans="2:15" ht="11.25" customHeight="1" outlineLevel="1">
      <c r="B103" s="28" t="s">
        <v>26</v>
      </c>
      <c r="C103" s="28"/>
      <c r="D103" s="28"/>
      <c r="E103" s="29" t="s">
        <v>18</v>
      </c>
      <c r="F103" s="29"/>
      <c r="G103" s="24">
        <v>-4.999999999999993</v>
      </c>
      <c r="H103" s="19">
        <v>1</v>
      </c>
      <c r="I103" s="21">
        <v>1597</v>
      </c>
      <c r="J103" s="22">
        <v>1597</v>
      </c>
      <c r="K103" s="21">
        <v>1517.15</v>
      </c>
      <c r="L103" s="21">
        <v>1517.15</v>
      </c>
      <c r="M103" s="20">
        <f t="shared" si="0"/>
        <v>1724.7600000000002</v>
      </c>
      <c r="N103" s="20">
        <f t="shared" si="1"/>
        <v>1724.7600000000002</v>
      </c>
      <c r="O103" s="20">
        <f t="shared" si="2"/>
        <v>-12.037037037037045</v>
      </c>
    </row>
  </sheetData>
  <sheetProtection/>
  <mergeCells count="60">
    <mergeCell ref="D67:E72"/>
    <mergeCell ref="D75:E79"/>
    <mergeCell ref="D80:E80"/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7:F47"/>
    <mergeCell ref="B48:D48"/>
    <mergeCell ref="E48:F48"/>
    <mergeCell ref="B49:D49"/>
    <mergeCell ref="E49:F49"/>
    <mergeCell ref="B50:D50"/>
    <mergeCell ref="E50:F50"/>
    <mergeCell ref="D43:L43"/>
    <mergeCell ref="B45:F45"/>
    <mergeCell ref="G45:G46"/>
    <mergeCell ref="H45:H46"/>
    <mergeCell ref="I45:I46"/>
    <mergeCell ref="J45:J46"/>
    <mergeCell ref="K45:K46"/>
    <mergeCell ref="L45:L46"/>
    <mergeCell ref="B46:D46"/>
    <mergeCell ref="E46:F46"/>
    <mergeCell ref="D91:L91"/>
    <mergeCell ref="B93:F93"/>
    <mergeCell ref="G93:G94"/>
    <mergeCell ref="H93:H94"/>
    <mergeCell ref="I93:I94"/>
    <mergeCell ref="J93:J94"/>
    <mergeCell ref="K93:K94"/>
    <mergeCell ref="L93:L94"/>
    <mergeCell ref="B94:D94"/>
    <mergeCell ref="E94:F94"/>
    <mergeCell ref="N93:N94"/>
    <mergeCell ref="B99:D99"/>
    <mergeCell ref="E99:F99"/>
    <mergeCell ref="B100:D100"/>
    <mergeCell ref="E100:F100"/>
    <mergeCell ref="B101:D101"/>
    <mergeCell ref="E101:F101"/>
    <mergeCell ref="B95:F95"/>
    <mergeCell ref="B96:D96"/>
    <mergeCell ref="E96:F96"/>
    <mergeCell ref="B2:E2"/>
    <mergeCell ref="B102:D102"/>
    <mergeCell ref="E102:F102"/>
    <mergeCell ref="B103:D103"/>
    <mergeCell ref="E103:F103"/>
    <mergeCell ref="M93:M94"/>
    <mergeCell ref="B97:D97"/>
    <mergeCell ref="E97:F97"/>
    <mergeCell ref="B98:D98"/>
    <mergeCell ref="E98:F9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Dima</cp:lastModifiedBy>
  <cp:lastPrinted>2019-01-22T11:31:33Z</cp:lastPrinted>
  <dcterms:created xsi:type="dcterms:W3CDTF">2019-01-22T11:31:33Z</dcterms:created>
  <dcterms:modified xsi:type="dcterms:W3CDTF">2019-02-04T12:03:12Z</dcterms:modified>
  <cp:category/>
  <cp:version/>
  <cp:contentType/>
  <cp:contentStatus/>
  <cp:revision>1</cp:revision>
</cp:coreProperties>
</file>