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4" i="1" l="1"/>
  <c r="D124" i="1"/>
  <c r="E131" i="1"/>
  <c r="F131" i="1" s="1"/>
  <c r="E130" i="1"/>
  <c r="F130" i="1" s="1"/>
  <c r="F129" i="1"/>
  <c r="E129" i="1"/>
  <c r="E128" i="1"/>
  <c r="F128" i="1" s="1"/>
  <c r="E127" i="1"/>
  <c r="F127" i="1" s="1"/>
  <c r="E126" i="1"/>
  <c r="F125" i="1"/>
  <c r="E125" i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D106" i="1"/>
  <c r="C106" i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D87" i="1"/>
  <c r="C87" i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D69" i="1"/>
  <c r="E69" i="1" s="1"/>
  <c r="F69" i="1" s="1"/>
  <c r="C69" i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D52" i="1"/>
  <c r="C52" i="1"/>
  <c r="E52" i="1" s="1"/>
  <c r="F52" i="1" s="1"/>
  <c r="E43" i="1"/>
  <c r="F43" i="1" s="1"/>
  <c r="E42" i="1"/>
  <c r="F42" i="1" s="1"/>
  <c r="D41" i="1"/>
  <c r="C41" i="1"/>
  <c r="E35" i="1"/>
  <c r="F35" i="1" s="1"/>
  <c r="E34" i="1"/>
  <c r="F34" i="1" s="1"/>
  <c r="E33" i="1"/>
  <c r="F33" i="1" s="1"/>
  <c r="E32" i="1"/>
  <c r="F32" i="1" s="1"/>
  <c r="E31" i="1"/>
  <c r="F31" i="1" s="1"/>
  <c r="D30" i="1"/>
  <c r="C30" i="1"/>
  <c r="E20" i="1"/>
  <c r="F20" i="1" s="1"/>
  <c r="D19" i="1"/>
  <c r="C19" i="1"/>
  <c r="E87" i="1" l="1"/>
  <c r="F87" i="1" s="1"/>
  <c r="E124" i="1"/>
  <c r="F124" i="1" s="1"/>
  <c r="F126" i="1"/>
  <c r="E106" i="1"/>
  <c r="F106" i="1" s="1"/>
  <c r="E41" i="1"/>
  <c r="F41" i="1" s="1"/>
  <c r="E30" i="1"/>
  <c r="F30" i="1" s="1"/>
  <c r="E19" i="1"/>
  <c r="F19" i="1" s="1"/>
  <c r="E118" i="1" l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17" i="1"/>
  <c r="F11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97" i="1"/>
  <c r="F97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79" i="1"/>
  <c r="F79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1" i="1"/>
  <c r="F61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45" i="1"/>
  <c r="F45" i="1" s="1"/>
  <c r="E38" i="1"/>
  <c r="F38" i="1" s="1"/>
  <c r="E39" i="1"/>
  <c r="F39" i="1" s="1"/>
  <c r="E40" i="1"/>
  <c r="F40" i="1" s="1"/>
  <c r="E37" i="1"/>
  <c r="F37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22" i="1"/>
  <c r="F22" i="1" s="1"/>
  <c r="D36" i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8" i="1"/>
  <c r="F8" i="1" s="1"/>
  <c r="C7" i="1"/>
  <c r="D116" i="1"/>
  <c r="C116" i="1"/>
  <c r="D96" i="1"/>
  <c r="C96" i="1"/>
  <c r="D78" i="1"/>
  <c r="C78" i="1"/>
  <c r="D60" i="1"/>
  <c r="C60" i="1"/>
  <c r="D44" i="1"/>
  <c r="C36" i="1"/>
  <c r="C21" i="1"/>
  <c r="D21" i="1"/>
  <c r="D7" i="1"/>
  <c r="D132" i="1" l="1"/>
  <c r="E96" i="1"/>
  <c r="F96" i="1" s="1"/>
  <c r="E21" i="1"/>
  <c r="F21" i="1" s="1"/>
  <c r="E36" i="1"/>
  <c r="F36" i="1" s="1"/>
  <c r="E116" i="1"/>
  <c r="F116" i="1" s="1"/>
  <c r="E7" i="1"/>
  <c r="F7" i="1" s="1"/>
  <c r="E60" i="1"/>
  <c r="F60" i="1" s="1"/>
  <c r="E78" i="1"/>
  <c r="F78" i="1" s="1"/>
  <c r="C44" i="1"/>
  <c r="E44" i="1" s="1"/>
  <c r="F44" i="1" s="1"/>
  <c r="C132" i="1" l="1"/>
  <c r="E132" i="1" s="1"/>
  <c r="F132" i="1" s="1"/>
</calcChain>
</file>

<file path=xl/sharedStrings.xml><?xml version="1.0" encoding="utf-8"?>
<sst xmlns="http://schemas.openxmlformats.org/spreadsheetml/2006/main" count="138" uniqueCount="61">
  <si>
    <t>за 01.04.2016 - 31.12.2018</t>
  </si>
  <si>
    <t>Оптимум Хаус</t>
  </si>
  <si>
    <t>Сальдо на начало периода</t>
  </si>
  <si>
    <t>Обороты за период</t>
  </si>
  <si>
    <t>Сальдо на конец периода</t>
  </si>
  <si>
    <r>
      <t xml:space="preserve">ОБЪЕКТ - </t>
    </r>
    <r>
      <rPr>
        <b/>
        <sz val="10"/>
        <color indexed="10"/>
        <rFont val="MS Sans Serif"/>
        <family val="2"/>
        <charset val="204"/>
      </rPr>
      <t xml:space="preserve"> Саблев - Савоя</t>
    </r>
  </si>
  <si>
    <t>%</t>
  </si>
  <si>
    <t>Стальной оцинкованный термопрофиль v2,0</t>
  </si>
  <si>
    <t>Балки и колонны</t>
  </si>
  <si>
    <t>Обърешетка силового каркаса</t>
  </si>
  <si>
    <t>Проектирование</t>
  </si>
  <si>
    <t>Крепеж</t>
  </si>
  <si>
    <t>Гидроизоляция</t>
  </si>
  <si>
    <t>Монтажная пена</t>
  </si>
  <si>
    <t>Комплект Проставок</t>
  </si>
  <si>
    <t>Работа крана</t>
  </si>
  <si>
    <t>Доставка/Разгрузка</t>
  </si>
  <si>
    <t>Транспортные расходы</t>
  </si>
  <si>
    <t>Устройство вентилируемого фасада</t>
  </si>
  <si>
    <t>Мембрана</t>
  </si>
  <si>
    <t>Уплотнительная лента</t>
  </si>
  <si>
    <t>Фиброцементная прессов. плита 8 мм, премиум</t>
  </si>
  <si>
    <t>Устройство  откосов на окна (Металлический профиль 100 мм)</t>
  </si>
  <si>
    <t xml:space="preserve">Фасадный Герметик </t>
  </si>
  <si>
    <t>Штукатурка</t>
  </si>
  <si>
    <t>Утеплитель - минеральная  вата</t>
  </si>
  <si>
    <t>Внутренняя отделка ГКЛ 2 слоя</t>
  </si>
  <si>
    <t>Металлочерепица</t>
  </si>
  <si>
    <t>Комплектующие  для кровли</t>
  </si>
  <si>
    <t>Снегозадержание</t>
  </si>
  <si>
    <t xml:space="preserve">Обрешетка </t>
  </si>
  <si>
    <t>Крепление минеральной ваты</t>
  </si>
  <si>
    <t>Каркас потолка (Гипрочные направляющие)</t>
  </si>
  <si>
    <t>Внутренняя отделка ГКЛ 1 слой</t>
  </si>
  <si>
    <t>Раздел</t>
  </si>
  <si>
    <t>Лента для проклейки стыков</t>
  </si>
  <si>
    <t xml:space="preserve">Итого </t>
  </si>
  <si>
    <t>Каркас перегородок</t>
  </si>
  <si>
    <t>01_Каркас-материалы</t>
  </si>
  <si>
    <t>03_Фасады-материалы</t>
  </si>
  <si>
    <t>05_Фасады декор-материалы</t>
  </si>
  <si>
    <t>02_Каркас-работы</t>
  </si>
  <si>
    <t>Сборка каркаса</t>
  </si>
  <si>
    <t>04_Фасады-работы</t>
  </si>
  <si>
    <t>06_Фасады декор-работы</t>
  </si>
  <si>
    <t>Заделка стыков</t>
  </si>
  <si>
    <t>Декоративная отделка</t>
  </si>
  <si>
    <t>07_Внутренние стены-материалы</t>
  </si>
  <si>
    <t>08_Внутренние стены-работы</t>
  </si>
  <si>
    <t>09_Кровля скатная-материалы</t>
  </si>
  <si>
    <t>10_Кровля скатная-работы</t>
  </si>
  <si>
    <t>11_Потолок 1 этаж-материалы</t>
  </si>
  <si>
    <t>12_Потолок 1 этаж-работы</t>
  </si>
  <si>
    <t>15_Потолок 2 этаж-материалы</t>
  </si>
  <si>
    <t>16_Потолок 2 этаж-работы</t>
  </si>
  <si>
    <t>20_Перегородки-материалы</t>
  </si>
  <si>
    <t>21_Перегородки-работы</t>
  </si>
  <si>
    <t>Материалы/Работы</t>
  </si>
  <si>
    <t>Начисление клиенту</t>
  </si>
  <si>
    <t xml:space="preserve"> Фактич.  себестоимость</t>
  </si>
  <si>
    <t xml:space="preserve">Отчет на основании ЗАКАЗ-НАРЯДА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</si>
</sst>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15" x14ac:knownFonts="1">
    <font>
      <sz val="10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MS Sans Serif"/>
      <family val="2"/>
      <charset val="204"/>
    </font>
    <font>
      <sz val="8"/>
      <name val="MS Sans Serif"/>
      <family val="2"/>
      <charset val="204"/>
    </font>
    <font>
      <sz val="9"/>
      <name val="MS Sans Serif"/>
      <family val="2"/>
      <charset val="204"/>
    </font>
    <font>
      <b/>
      <sz val="9"/>
      <name val="MS Sans Serif"/>
      <family val="2"/>
      <charset val="204"/>
    </font>
    <font>
      <b/>
      <sz val="10"/>
      <color indexed="10"/>
      <name val="MS Sans Serif"/>
      <family val="2"/>
      <charset val="204"/>
    </font>
    <font>
      <b/>
      <sz val="9"/>
      <color theme="1"/>
      <name val="MS Sans Serif"/>
      <family val="2"/>
      <charset val="204"/>
    </font>
    <font>
      <sz val="9"/>
      <color theme="1"/>
      <name val="MS Sans Serif"/>
      <family val="2"/>
      <charset val="204"/>
    </font>
    <font>
      <sz val="8"/>
      <color theme="1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color theme="1"/>
      <name val="MS Sans Serif"/>
      <family val="2"/>
      <charset val="204"/>
    </font>
    <font>
      <b/>
      <sz val="10"/>
      <color theme="1"/>
      <name val="MS Sans Serif"/>
      <family val="2"/>
      <charset val="204"/>
    </font>
    <font>
      <sz val="9"/>
      <color rgb="FFFF0000"/>
      <name val="MS Sans Serif"/>
      <family val="2"/>
      <charset val="204"/>
    </font>
    <font>
      <b/>
      <sz val="9"/>
      <color rgb="FFFF000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9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164" fontId="4" fillId="0" borderId="5" xfId="0" applyNumberFormat="1" applyFont="1" applyBorder="1" applyAlignment="1">
      <alignment horizontal="right" vertical="top"/>
    </xf>
    <xf numFmtId="0" fontId="4" fillId="0" borderId="0" xfId="0" applyFont="1" applyAlignment="1"/>
    <xf numFmtId="164" fontId="3" fillId="0" borderId="5" xfId="0" applyNumberFormat="1" applyFont="1" applyBorder="1" applyAlignment="1">
      <alignment horizontal="right" vertical="top"/>
    </xf>
    <xf numFmtId="0" fontId="5" fillId="0" borderId="0" xfId="0" applyFont="1" applyAlignment="1"/>
    <xf numFmtId="0" fontId="0" fillId="0" borderId="0" xfId="0" applyAlignment="1">
      <alignment wrapText="1"/>
    </xf>
    <xf numFmtId="164" fontId="5" fillId="0" borderId="5" xfId="0" applyNumberFormat="1" applyFont="1" applyBorder="1" applyAlignment="1">
      <alignment horizontal="right" vertical="top"/>
    </xf>
    <xf numFmtId="0" fontId="9" fillId="0" borderId="4" xfId="0" applyFont="1" applyBorder="1" applyAlignment="1">
      <alignment wrapText="1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164" fontId="10" fillId="0" borderId="5" xfId="0" applyNumberFormat="1" applyFont="1" applyBorder="1" applyAlignment="1">
      <alignment horizontal="right" vertical="top"/>
    </xf>
    <xf numFmtId="1" fontId="5" fillId="0" borderId="6" xfId="0" applyNumberFormat="1" applyFont="1" applyBorder="1" applyAlignment="1"/>
    <xf numFmtId="1" fontId="4" fillId="0" borderId="6" xfId="0" applyNumberFormat="1" applyFont="1" applyBorder="1" applyAlignment="1"/>
    <xf numFmtId="164" fontId="9" fillId="0" borderId="5" xfId="0" applyNumberFormat="1" applyFont="1" applyBorder="1" applyAlignment="1">
      <alignment horizontal="right" vertical="top"/>
    </xf>
    <xf numFmtId="1" fontId="8" fillId="0" borderId="6" xfId="0" applyNumberFormat="1" applyFont="1" applyBorder="1" applyAlignment="1"/>
    <xf numFmtId="164" fontId="11" fillId="0" borderId="5" xfId="0" applyNumberFormat="1" applyFont="1" applyBorder="1" applyAlignment="1">
      <alignment horizontal="right" vertical="top"/>
    </xf>
    <xf numFmtId="0" fontId="12" fillId="2" borderId="4" xfId="0" applyFont="1" applyFill="1" applyBorder="1" applyAlignment="1">
      <alignment wrapText="1"/>
    </xf>
    <xf numFmtId="1" fontId="7" fillId="0" borderId="6" xfId="0" applyNumberFormat="1" applyFont="1" applyBorder="1" applyAlignment="1"/>
    <xf numFmtId="1" fontId="13" fillId="0" borderId="6" xfId="0" applyNumberFormat="1" applyFont="1" applyBorder="1" applyAlignment="1"/>
    <xf numFmtId="164" fontId="4" fillId="0" borderId="0" xfId="0" applyNumberFormat="1" applyFont="1" applyAlignment="1"/>
    <xf numFmtId="0" fontId="0" fillId="0" borderId="9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4" fillId="0" borderId="13" xfId="0" applyNumberFormat="1" applyFont="1" applyBorder="1" applyAlignment="1"/>
    <xf numFmtId="0" fontId="2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5" fontId="5" fillId="0" borderId="15" xfId="0" applyNumberFormat="1" applyFont="1" applyBorder="1" applyAlignment="1"/>
    <xf numFmtId="1" fontId="5" fillId="0" borderId="16" xfId="0" applyNumberFormat="1" applyFont="1" applyBorder="1" applyAlignment="1"/>
    <xf numFmtId="1" fontId="14" fillId="0" borderId="6" xfId="0" applyNumberFormat="1" applyFont="1" applyBorder="1" applyAlignment="1"/>
    <xf numFmtId="0" fontId="12" fillId="2" borderId="6" xfId="0" applyFont="1" applyFill="1" applyBorder="1" applyAlignment="1">
      <alignment wrapText="1"/>
    </xf>
    <xf numFmtId="0" fontId="4" fillId="0" borderId="17" xfId="0" applyFont="1" applyBorder="1" applyAlignment="1"/>
    <xf numFmtId="164" fontId="5" fillId="0" borderId="18" xfId="0" applyNumberFormat="1" applyFont="1" applyBorder="1" applyAlignment="1">
      <alignment horizontal="right" vertical="top"/>
    </xf>
    <xf numFmtId="0" fontId="9" fillId="0" borderId="19" xfId="0" applyFont="1" applyBorder="1" applyAlignment="1">
      <alignment wrapText="1"/>
    </xf>
    <xf numFmtId="0" fontId="9" fillId="0" borderId="20" xfId="0" applyFont="1" applyFill="1" applyBorder="1" applyAlignment="1">
      <alignment wrapText="1"/>
    </xf>
    <xf numFmtId="164" fontId="3" fillId="0" borderId="20" xfId="0" applyNumberFormat="1" applyFont="1" applyBorder="1" applyAlignment="1">
      <alignment horizontal="right" vertical="top"/>
    </xf>
    <xf numFmtId="164" fontId="4" fillId="0" borderId="20" xfId="0" applyNumberFormat="1" applyFont="1" applyBorder="1" applyAlignment="1">
      <alignment horizontal="right" vertical="top"/>
    </xf>
    <xf numFmtId="1" fontId="4" fillId="0" borderId="21" xfId="0" applyNumberFormat="1" applyFont="1" applyBorder="1" applyAlignment="1"/>
    <xf numFmtId="164" fontId="10" fillId="0" borderId="18" xfId="0" applyNumberFormat="1" applyFont="1" applyBorder="1" applyAlignment="1">
      <alignment horizontal="right" vertical="top"/>
    </xf>
    <xf numFmtId="1" fontId="4" fillId="0" borderId="22" xfId="0" applyNumberFormat="1" applyFont="1" applyBorder="1" applyAlignment="1"/>
    <xf numFmtId="164" fontId="11" fillId="0" borderId="18" xfId="0" applyNumberFormat="1" applyFont="1" applyBorder="1" applyAlignment="1">
      <alignment horizontal="right" vertical="top"/>
    </xf>
    <xf numFmtId="0" fontId="9" fillId="0" borderId="6" xfId="0" applyFont="1" applyBorder="1" applyAlignment="1">
      <alignment wrapText="1"/>
    </xf>
    <xf numFmtId="0" fontId="9" fillId="0" borderId="6" xfId="0" applyFont="1" applyFill="1" applyBorder="1" applyAlignment="1">
      <alignment wrapText="1"/>
    </xf>
    <xf numFmtId="164" fontId="9" fillId="0" borderId="6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9" fillId="0" borderId="20" xfId="0" applyNumberFormat="1" applyFont="1" applyBorder="1" applyAlignment="1">
      <alignment horizontal="right" vertical="top"/>
    </xf>
    <xf numFmtId="164" fontId="5" fillId="0" borderId="20" xfId="0" applyNumberFormat="1" applyFont="1" applyBorder="1" applyAlignment="1">
      <alignment horizontal="right" vertical="top"/>
    </xf>
    <xf numFmtId="1" fontId="8" fillId="0" borderId="22" xfId="0" applyNumberFormat="1" applyFont="1" applyBorder="1" applyAlignment="1"/>
    <xf numFmtId="1" fontId="8" fillId="0" borderId="13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" fontId="4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1" fontId="4" fillId="0" borderId="23" xfId="0" applyNumberFormat="1" applyFont="1" applyBorder="1" applyAlignment="1"/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Normal="100" workbookViewId="0">
      <selection activeCell="I6" sqref="I6"/>
    </sheetView>
  </sheetViews>
  <sheetFormatPr defaultColWidth="10.42578125" defaultRowHeight="12.75" x14ac:dyDescent="0.2"/>
  <cols>
    <col min="1" max="1" width="30.5703125" style="1" customWidth="1"/>
    <col min="2" max="2" width="17.140625" style="8" customWidth="1"/>
    <col min="3" max="3" width="16.42578125" customWidth="1"/>
    <col min="4" max="4" width="15.140625" customWidth="1"/>
    <col min="5" max="5" width="16.5703125" customWidth="1"/>
    <col min="6" max="6" width="7" customWidth="1"/>
    <col min="9" max="9" width="11.85546875" customWidth="1"/>
    <col min="10" max="10" width="10.140625" customWidth="1"/>
    <col min="11" max="11" width="13.42578125" customWidth="1"/>
    <col min="12" max="12" width="17.5703125" customWidth="1"/>
    <col min="13" max="13" width="17" customWidth="1"/>
    <col min="14" max="14" width="21" customWidth="1"/>
    <col min="15" max="15" width="27.85546875" customWidth="1"/>
  </cols>
  <sheetData>
    <row r="1" spans="1:6" ht="31.5" customHeight="1" x14ac:dyDescent="0.25">
      <c r="A1" s="66" t="s">
        <v>60</v>
      </c>
      <c r="B1" s="66"/>
      <c r="C1" s="66"/>
      <c r="D1" s="66"/>
      <c r="E1" s="66"/>
      <c r="F1" s="66"/>
    </row>
    <row r="2" spans="1:6" s="2" customFormat="1" ht="12.75" customHeight="1" x14ac:dyDescent="0.2">
      <c r="A2" s="67" t="s">
        <v>5</v>
      </c>
      <c r="B2" s="67"/>
      <c r="C2" s="67"/>
      <c r="D2" s="67"/>
      <c r="E2" s="67"/>
      <c r="F2" s="61"/>
    </row>
    <row r="3" spans="1:6" ht="12.75" customHeight="1" x14ac:dyDescent="0.2">
      <c r="A3" s="67" t="s">
        <v>0</v>
      </c>
      <c r="B3" s="67"/>
      <c r="C3" s="67"/>
      <c r="D3" s="67"/>
      <c r="E3" s="67"/>
      <c r="F3" s="61"/>
    </row>
    <row r="4" spans="1:6" ht="13.5" customHeight="1" thickBot="1" x14ac:dyDescent="0.25">
      <c r="A4" s="68" t="s">
        <v>1</v>
      </c>
      <c r="B4" s="68"/>
      <c r="C4" s="68"/>
      <c r="D4" s="68"/>
      <c r="E4" s="68"/>
      <c r="F4" s="68"/>
    </row>
    <row r="5" spans="1:6" s="3" customFormat="1" ht="12.75" customHeight="1" x14ac:dyDescent="0.2">
      <c r="A5" s="28" t="s">
        <v>34</v>
      </c>
      <c r="B5" s="63" t="s">
        <v>2</v>
      </c>
      <c r="C5" s="25" t="s">
        <v>3</v>
      </c>
      <c r="D5" s="26"/>
      <c r="E5" s="63" t="s">
        <v>4</v>
      </c>
      <c r="F5" s="63" t="s">
        <v>6</v>
      </c>
    </row>
    <row r="6" spans="1:6" s="3" customFormat="1" ht="36.75" customHeight="1" thickBot="1" x14ac:dyDescent="0.25">
      <c r="A6" s="27" t="s">
        <v>57</v>
      </c>
      <c r="B6" s="65"/>
      <c r="C6" s="62" t="s">
        <v>58</v>
      </c>
      <c r="D6" s="62" t="s">
        <v>59</v>
      </c>
      <c r="E6" s="65"/>
      <c r="F6" s="64"/>
    </row>
    <row r="7" spans="1:6" s="5" customFormat="1" ht="12.75" customHeight="1" x14ac:dyDescent="0.2">
      <c r="A7" s="21" t="s">
        <v>38</v>
      </c>
      <c r="B7" s="12"/>
      <c r="C7" s="9">
        <f>SUM(C8:C18)</f>
        <v>1089844</v>
      </c>
      <c r="D7" s="9">
        <f>SUM(D8:D18)</f>
        <v>812500</v>
      </c>
      <c r="E7" s="9">
        <f>C7-D7</f>
        <v>277344</v>
      </c>
      <c r="F7" s="16">
        <f>E7/C7*100</f>
        <v>25.448045775358676</v>
      </c>
    </row>
    <row r="8" spans="1:6" s="3" customFormat="1" ht="21" customHeight="1" x14ac:dyDescent="0.15">
      <c r="A8" s="10" t="s">
        <v>7</v>
      </c>
      <c r="B8" s="13"/>
      <c r="C8" s="6">
        <v>700000</v>
      </c>
      <c r="D8" s="6">
        <v>500000</v>
      </c>
      <c r="E8" s="4">
        <f>C8-D8</f>
        <v>200000</v>
      </c>
      <c r="F8" s="17">
        <f>E8/C8*100</f>
        <v>28.571428571428569</v>
      </c>
    </row>
    <row r="9" spans="1:6" s="3" customFormat="1" ht="10.5" customHeight="1" x14ac:dyDescent="0.15">
      <c r="A9" s="10" t="s">
        <v>8</v>
      </c>
      <c r="B9" s="13"/>
      <c r="C9" s="6">
        <v>50000</v>
      </c>
      <c r="D9" s="6">
        <v>45000</v>
      </c>
      <c r="E9" s="4">
        <f t="shared" ref="E9:E18" si="0">C9-D9</f>
        <v>5000</v>
      </c>
      <c r="F9" s="17">
        <f t="shared" ref="F9:F18" si="1">E9/C9*100</f>
        <v>10</v>
      </c>
    </row>
    <row r="10" spans="1:6" s="3" customFormat="1" ht="10.5" x14ac:dyDescent="0.15">
      <c r="A10" s="10" t="s">
        <v>9</v>
      </c>
      <c r="B10" s="13"/>
      <c r="C10" s="6">
        <v>30000</v>
      </c>
      <c r="D10" s="6">
        <v>20000</v>
      </c>
      <c r="E10" s="4">
        <f t="shared" si="0"/>
        <v>10000</v>
      </c>
      <c r="F10" s="17">
        <f t="shared" si="1"/>
        <v>33.333333333333329</v>
      </c>
    </row>
    <row r="11" spans="1:6" s="3" customFormat="1" ht="10.5" x14ac:dyDescent="0.15">
      <c r="A11" s="10" t="s">
        <v>10</v>
      </c>
      <c r="B11" s="13"/>
      <c r="C11" s="6">
        <v>100000</v>
      </c>
      <c r="D11" s="6">
        <v>75000</v>
      </c>
      <c r="E11" s="4">
        <f t="shared" si="0"/>
        <v>25000</v>
      </c>
      <c r="F11" s="17">
        <f>E11/C11*100</f>
        <v>25</v>
      </c>
    </row>
    <row r="12" spans="1:6" s="3" customFormat="1" ht="10.5" x14ac:dyDescent="0.15">
      <c r="A12" s="10" t="s">
        <v>11</v>
      </c>
      <c r="B12" s="13"/>
      <c r="C12" s="6">
        <v>40000</v>
      </c>
      <c r="D12" s="6">
        <v>38000</v>
      </c>
      <c r="E12" s="4">
        <f t="shared" si="0"/>
        <v>2000</v>
      </c>
      <c r="F12" s="17">
        <f t="shared" si="1"/>
        <v>5</v>
      </c>
    </row>
    <row r="13" spans="1:6" s="3" customFormat="1" ht="10.5" x14ac:dyDescent="0.15">
      <c r="A13" s="10" t="s">
        <v>12</v>
      </c>
      <c r="B13" s="13"/>
      <c r="C13" s="6">
        <v>5000</v>
      </c>
      <c r="D13" s="6">
        <v>4000</v>
      </c>
      <c r="E13" s="4">
        <f t="shared" si="0"/>
        <v>1000</v>
      </c>
      <c r="F13" s="17">
        <f t="shared" si="1"/>
        <v>20</v>
      </c>
    </row>
    <row r="14" spans="1:6" s="3" customFormat="1" ht="10.5" x14ac:dyDescent="0.15">
      <c r="A14" s="10" t="s">
        <v>13</v>
      </c>
      <c r="B14" s="13"/>
      <c r="C14" s="6">
        <v>6000</v>
      </c>
      <c r="D14" s="6">
        <v>3000</v>
      </c>
      <c r="E14" s="4">
        <f t="shared" si="0"/>
        <v>3000</v>
      </c>
      <c r="F14" s="17">
        <f t="shared" si="1"/>
        <v>50</v>
      </c>
    </row>
    <row r="15" spans="1:6" s="3" customFormat="1" ht="10.5" x14ac:dyDescent="0.15">
      <c r="A15" s="10" t="s">
        <v>14</v>
      </c>
      <c r="B15" s="13"/>
      <c r="C15" s="6">
        <v>3000</v>
      </c>
      <c r="D15" s="6">
        <v>2500</v>
      </c>
      <c r="E15" s="4">
        <f t="shared" si="0"/>
        <v>500</v>
      </c>
      <c r="F15" s="17">
        <f t="shared" si="1"/>
        <v>16.666666666666664</v>
      </c>
    </row>
    <row r="16" spans="1:6" s="3" customFormat="1" ht="10.5" x14ac:dyDescent="0.15">
      <c r="A16" s="10" t="s">
        <v>15</v>
      </c>
      <c r="B16" s="13"/>
      <c r="C16" s="6">
        <v>36000</v>
      </c>
      <c r="D16" s="6">
        <v>30000</v>
      </c>
      <c r="E16" s="4">
        <f t="shared" si="0"/>
        <v>6000</v>
      </c>
      <c r="F16" s="17">
        <f t="shared" si="1"/>
        <v>16.666666666666664</v>
      </c>
    </row>
    <row r="17" spans="1:7" s="3" customFormat="1" ht="10.5" x14ac:dyDescent="0.15">
      <c r="A17" s="10" t="s">
        <v>16</v>
      </c>
      <c r="B17" s="13"/>
      <c r="C17" s="6">
        <v>59844</v>
      </c>
      <c r="D17" s="6">
        <v>40000</v>
      </c>
      <c r="E17" s="4">
        <f t="shared" si="0"/>
        <v>19844</v>
      </c>
      <c r="F17" s="17">
        <f t="shared" si="1"/>
        <v>33.159548158545554</v>
      </c>
    </row>
    <row r="18" spans="1:7" s="3" customFormat="1" ht="10.5" x14ac:dyDescent="0.15">
      <c r="A18" s="10" t="s">
        <v>17</v>
      </c>
      <c r="B18" s="13"/>
      <c r="C18" s="6">
        <v>60000</v>
      </c>
      <c r="D18" s="6">
        <v>55000</v>
      </c>
      <c r="E18" s="4">
        <f t="shared" si="0"/>
        <v>5000</v>
      </c>
      <c r="F18" s="17">
        <f t="shared" si="1"/>
        <v>8.3333333333333321</v>
      </c>
    </row>
    <row r="19" spans="1:7" s="5" customFormat="1" x14ac:dyDescent="0.2">
      <c r="A19" s="35" t="s">
        <v>41</v>
      </c>
      <c r="B19" s="36"/>
      <c r="C19" s="37">
        <f>SUM(C20:C20)</f>
        <v>650000</v>
      </c>
      <c r="D19" s="37">
        <f>SUM(D20:D20)</f>
        <v>200000</v>
      </c>
      <c r="E19" s="37">
        <f>C19-D19</f>
        <v>450000</v>
      </c>
      <c r="F19" s="16">
        <f>E19/C19*100</f>
        <v>69.230769230769226</v>
      </c>
    </row>
    <row r="20" spans="1:7" s="3" customFormat="1" ht="10.5" x14ac:dyDescent="0.15">
      <c r="A20" s="38" t="s">
        <v>42</v>
      </c>
      <c r="B20" s="39"/>
      <c r="C20" s="40">
        <v>650000</v>
      </c>
      <c r="D20" s="40">
        <v>200000</v>
      </c>
      <c r="E20" s="41">
        <f>C20-D20</f>
        <v>450000</v>
      </c>
      <c r="F20" s="42">
        <f>E20/C20*100</f>
        <v>69.230769230769226</v>
      </c>
    </row>
    <row r="21" spans="1:7" s="3" customFormat="1" x14ac:dyDescent="0.2">
      <c r="A21" s="21" t="s">
        <v>39</v>
      </c>
      <c r="B21" s="12"/>
      <c r="C21" s="15">
        <f>SUM(C22:C28)</f>
        <v>314000</v>
      </c>
      <c r="D21" s="15">
        <f>SUM(D22:D28)</f>
        <v>282500</v>
      </c>
      <c r="E21" s="9">
        <f>C21-D21</f>
        <v>31500</v>
      </c>
      <c r="F21" s="16">
        <f>E21/C21*100</f>
        <v>10.031847133757962</v>
      </c>
      <c r="G21" s="5"/>
    </row>
    <row r="22" spans="1:7" s="3" customFormat="1" ht="10.5" x14ac:dyDescent="0.15">
      <c r="A22" s="10" t="s">
        <v>18</v>
      </c>
      <c r="B22" s="13"/>
      <c r="C22" s="6">
        <v>80000</v>
      </c>
      <c r="D22" s="6">
        <v>80000</v>
      </c>
      <c r="E22" s="4">
        <f>C22-D22</f>
        <v>0</v>
      </c>
      <c r="F22" s="17">
        <f>E22/C22*100</f>
        <v>0</v>
      </c>
    </row>
    <row r="23" spans="1:7" s="3" customFormat="1" ht="10.5" x14ac:dyDescent="0.15">
      <c r="A23" s="10" t="s">
        <v>19</v>
      </c>
      <c r="B23" s="13"/>
      <c r="C23" s="6">
        <v>30000</v>
      </c>
      <c r="D23" s="6">
        <v>30000</v>
      </c>
      <c r="E23" s="4">
        <f t="shared" ref="E23:E29" si="2">C23-D23</f>
        <v>0</v>
      </c>
      <c r="F23" s="17">
        <f t="shared" ref="F23:F29" si="3">E23/C23*100</f>
        <v>0</v>
      </c>
    </row>
    <row r="24" spans="1:7" s="3" customFormat="1" ht="10.5" x14ac:dyDescent="0.15">
      <c r="A24" s="10" t="s">
        <v>20</v>
      </c>
      <c r="B24" s="13"/>
      <c r="C24" s="6">
        <v>10000</v>
      </c>
      <c r="D24" s="6">
        <v>10000</v>
      </c>
      <c r="E24" s="4">
        <f t="shared" si="2"/>
        <v>0</v>
      </c>
      <c r="F24" s="17">
        <f t="shared" si="3"/>
        <v>0</v>
      </c>
    </row>
    <row r="25" spans="1:7" s="3" customFormat="1" ht="21" x14ac:dyDescent="0.15">
      <c r="A25" s="10" t="s">
        <v>21</v>
      </c>
      <c r="B25" s="13"/>
      <c r="C25" s="6">
        <v>120000</v>
      </c>
      <c r="D25" s="6">
        <v>128000</v>
      </c>
      <c r="E25" s="4">
        <f t="shared" si="2"/>
        <v>-8000</v>
      </c>
      <c r="F25" s="17">
        <f t="shared" si="3"/>
        <v>-6.666666666666667</v>
      </c>
    </row>
    <row r="26" spans="1:7" s="3" customFormat="1" ht="31.5" customHeight="1" x14ac:dyDescent="0.15">
      <c r="A26" s="10" t="s">
        <v>22</v>
      </c>
      <c r="B26" s="13"/>
      <c r="C26" s="6">
        <v>30000</v>
      </c>
      <c r="D26" s="6">
        <v>25000</v>
      </c>
      <c r="E26" s="4">
        <f t="shared" si="2"/>
        <v>5000</v>
      </c>
      <c r="F26" s="17">
        <f t="shared" si="3"/>
        <v>16.666666666666664</v>
      </c>
    </row>
    <row r="27" spans="1:7" s="3" customFormat="1" ht="12.75" customHeight="1" x14ac:dyDescent="0.15">
      <c r="A27" s="10" t="s">
        <v>11</v>
      </c>
      <c r="B27" s="13"/>
      <c r="C27" s="6">
        <v>35000</v>
      </c>
      <c r="D27" s="6">
        <v>2000</v>
      </c>
      <c r="E27" s="4">
        <f t="shared" si="2"/>
        <v>33000</v>
      </c>
      <c r="F27" s="17">
        <f t="shared" si="3"/>
        <v>94.285714285714278</v>
      </c>
    </row>
    <row r="28" spans="1:7" s="5" customFormat="1" ht="12.75" customHeight="1" x14ac:dyDescent="0.15">
      <c r="A28" s="10" t="s">
        <v>16</v>
      </c>
      <c r="B28" s="13"/>
      <c r="C28" s="6">
        <v>9000</v>
      </c>
      <c r="D28" s="6">
        <v>7500</v>
      </c>
      <c r="E28" s="4">
        <f t="shared" si="2"/>
        <v>1500</v>
      </c>
      <c r="F28" s="17">
        <f t="shared" si="3"/>
        <v>16.666666666666664</v>
      </c>
      <c r="G28" s="3"/>
    </row>
    <row r="29" spans="1:7" s="3" customFormat="1" ht="13.5" customHeight="1" x14ac:dyDescent="0.15">
      <c r="A29" s="10" t="s">
        <v>17</v>
      </c>
      <c r="B29" s="13"/>
      <c r="C29" s="6">
        <v>15000</v>
      </c>
      <c r="D29" s="6">
        <v>15000</v>
      </c>
      <c r="E29" s="4">
        <f t="shared" si="2"/>
        <v>0</v>
      </c>
      <c r="F29" s="17">
        <f t="shared" si="3"/>
        <v>0</v>
      </c>
    </row>
    <row r="30" spans="1:7" s="5" customFormat="1" x14ac:dyDescent="0.2">
      <c r="A30" s="35" t="s">
        <v>43</v>
      </c>
      <c r="B30" s="36"/>
      <c r="C30" s="43">
        <f>SUM(C31:C35)</f>
        <v>117000</v>
      </c>
      <c r="D30" s="43">
        <f>SUM(D31:D35)</f>
        <v>52000</v>
      </c>
      <c r="E30" s="37">
        <f>C30-D30</f>
        <v>65000</v>
      </c>
      <c r="F30" s="16">
        <f>E30/C30*100</f>
        <v>55.555555555555557</v>
      </c>
    </row>
    <row r="31" spans="1:7" s="3" customFormat="1" ht="10.5" x14ac:dyDescent="0.15">
      <c r="A31" s="38" t="s">
        <v>18</v>
      </c>
      <c r="B31" s="39"/>
      <c r="C31" s="40">
        <v>50000</v>
      </c>
      <c r="D31" s="40">
        <v>20000</v>
      </c>
      <c r="E31" s="41">
        <f>C31-D31</f>
        <v>30000</v>
      </c>
      <c r="F31" s="44">
        <f>E31/C31*100</f>
        <v>60</v>
      </c>
    </row>
    <row r="32" spans="1:7" s="3" customFormat="1" ht="10.5" x14ac:dyDescent="0.15">
      <c r="A32" s="10" t="s">
        <v>19</v>
      </c>
      <c r="B32" s="13"/>
      <c r="C32" s="6">
        <v>11000</v>
      </c>
      <c r="D32" s="6">
        <v>3000</v>
      </c>
      <c r="E32" s="4">
        <f t="shared" ref="E32:E35" si="4">C32-D32</f>
        <v>8000</v>
      </c>
      <c r="F32" s="17">
        <f t="shared" ref="F32:F35" si="5">E32/C32*100</f>
        <v>72.727272727272734</v>
      </c>
    </row>
    <row r="33" spans="1:7" s="3" customFormat="1" ht="10.5" x14ac:dyDescent="0.15">
      <c r="A33" s="10" t="s">
        <v>20</v>
      </c>
      <c r="B33" s="13"/>
      <c r="C33" s="6">
        <v>10000</v>
      </c>
      <c r="D33" s="6">
        <v>5000</v>
      </c>
      <c r="E33" s="4">
        <f t="shared" si="4"/>
        <v>5000</v>
      </c>
      <c r="F33" s="17">
        <f t="shared" si="5"/>
        <v>50</v>
      </c>
    </row>
    <row r="34" spans="1:7" s="3" customFormat="1" ht="21" x14ac:dyDescent="0.15">
      <c r="A34" s="10" t="s">
        <v>21</v>
      </c>
      <c r="B34" s="13"/>
      <c r="C34" s="6">
        <v>16000</v>
      </c>
      <c r="D34" s="6">
        <v>7000</v>
      </c>
      <c r="E34" s="4">
        <f t="shared" si="4"/>
        <v>9000</v>
      </c>
      <c r="F34" s="17">
        <f t="shared" si="5"/>
        <v>56.25</v>
      </c>
    </row>
    <row r="35" spans="1:7" s="3" customFormat="1" ht="21" x14ac:dyDescent="0.15">
      <c r="A35" s="10" t="s">
        <v>22</v>
      </c>
      <c r="B35" s="13"/>
      <c r="C35" s="6">
        <v>30000</v>
      </c>
      <c r="D35" s="6">
        <v>17000</v>
      </c>
      <c r="E35" s="4">
        <f t="shared" si="4"/>
        <v>13000</v>
      </c>
      <c r="F35" s="29">
        <f t="shared" si="5"/>
        <v>43.333333333333336</v>
      </c>
    </row>
    <row r="36" spans="1:7" s="3" customFormat="1" ht="12.75" customHeight="1" x14ac:dyDescent="0.2">
      <c r="A36" s="21" t="s">
        <v>40</v>
      </c>
      <c r="B36" s="14"/>
      <c r="C36" s="20">
        <f>SUM(C37:C40)</f>
        <v>197000</v>
      </c>
      <c r="D36" s="20">
        <f t="shared" ref="D36" si="6">SUM(D37:D40)</f>
        <v>184000</v>
      </c>
      <c r="E36" s="20">
        <f>C36-D36</f>
        <v>13000</v>
      </c>
      <c r="F36" s="22">
        <f>E36/C36*100</f>
        <v>6.5989847715736047</v>
      </c>
      <c r="G36" s="5"/>
    </row>
    <row r="37" spans="1:7" s="3" customFormat="1" ht="10.5" x14ac:dyDescent="0.15">
      <c r="A37" s="10" t="s">
        <v>23</v>
      </c>
      <c r="B37" s="13"/>
      <c r="C37" s="18">
        <v>30000</v>
      </c>
      <c r="D37" s="6">
        <v>28000</v>
      </c>
      <c r="E37" s="4">
        <f>C37-D37</f>
        <v>2000</v>
      </c>
      <c r="F37" s="19">
        <f>E37/C37*100</f>
        <v>6.666666666666667</v>
      </c>
    </row>
    <row r="38" spans="1:7" s="3" customFormat="1" ht="12.75" customHeight="1" x14ac:dyDescent="0.15">
      <c r="A38" s="10" t="s">
        <v>24</v>
      </c>
      <c r="B38" s="13"/>
      <c r="C38" s="18">
        <v>130000</v>
      </c>
      <c r="D38" s="6">
        <v>134000</v>
      </c>
      <c r="E38" s="4">
        <f t="shared" ref="E38:E40" si="7">C38-D38</f>
        <v>-4000</v>
      </c>
      <c r="F38" s="19">
        <f t="shared" ref="F38:F40" si="8">E38/C38*100</f>
        <v>-3.0769230769230771</v>
      </c>
    </row>
    <row r="39" spans="1:7" s="5" customFormat="1" ht="10.5" x14ac:dyDescent="0.15">
      <c r="A39" s="10" t="s">
        <v>16</v>
      </c>
      <c r="B39" s="13"/>
      <c r="C39" s="18">
        <v>7000</v>
      </c>
      <c r="D39" s="6">
        <v>5000</v>
      </c>
      <c r="E39" s="4">
        <f t="shared" si="7"/>
        <v>2000</v>
      </c>
      <c r="F39" s="19">
        <f t="shared" si="8"/>
        <v>28.571428571428569</v>
      </c>
      <c r="G39" s="3"/>
    </row>
    <row r="40" spans="1:7" s="3" customFormat="1" ht="10.5" x14ac:dyDescent="0.15">
      <c r="A40" s="10" t="s">
        <v>17</v>
      </c>
      <c r="B40" s="13"/>
      <c r="C40" s="18">
        <v>30000</v>
      </c>
      <c r="D40" s="6">
        <v>17000</v>
      </c>
      <c r="E40" s="4">
        <f t="shared" si="7"/>
        <v>13000</v>
      </c>
      <c r="F40" s="19">
        <f t="shared" si="8"/>
        <v>43.333333333333336</v>
      </c>
    </row>
    <row r="41" spans="1:7" s="3" customFormat="1" x14ac:dyDescent="0.2">
      <c r="A41" s="35" t="s">
        <v>44</v>
      </c>
      <c r="B41" s="36"/>
      <c r="C41" s="45">
        <f>SUM(C42:C42)</f>
        <v>23250</v>
      </c>
      <c r="D41" s="45">
        <f>SUM(D42:D42)</f>
        <v>10000</v>
      </c>
      <c r="E41" s="45">
        <f>C41-D41</f>
        <v>13250</v>
      </c>
      <c r="F41" s="22">
        <f>E41/C41*100</f>
        <v>56.98924731182796</v>
      </c>
    </row>
    <row r="42" spans="1:7" s="3" customFormat="1" ht="10.5" x14ac:dyDescent="0.15">
      <c r="A42" s="46" t="s">
        <v>45</v>
      </c>
      <c r="B42" s="47"/>
      <c r="C42" s="48">
        <v>23250</v>
      </c>
      <c r="D42" s="49">
        <v>10000</v>
      </c>
      <c r="E42" s="50">
        <f>C42-D42</f>
        <v>13250</v>
      </c>
      <c r="F42" s="19">
        <f>E42/C42*100</f>
        <v>56.98924731182796</v>
      </c>
    </row>
    <row r="43" spans="1:7" s="3" customFormat="1" ht="10.5" x14ac:dyDescent="0.15">
      <c r="A43" s="46" t="s">
        <v>46</v>
      </c>
      <c r="B43" s="47"/>
      <c r="C43" s="48">
        <v>200000</v>
      </c>
      <c r="D43" s="49">
        <v>70000</v>
      </c>
      <c r="E43" s="50">
        <f>C43-D43</f>
        <v>130000</v>
      </c>
      <c r="F43" s="19">
        <f>E43/C43*100</f>
        <v>65</v>
      </c>
    </row>
    <row r="44" spans="1:7" s="3" customFormat="1" ht="28.5" customHeight="1" x14ac:dyDescent="0.2">
      <c r="A44" s="21" t="s">
        <v>47</v>
      </c>
      <c r="B44" s="14"/>
      <c r="C44" s="20">
        <f>SUM(C45:C49)</f>
        <v>179000</v>
      </c>
      <c r="D44" s="15">
        <f>SUM(D45:D51)</f>
        <v>176385</v>
      </c>
      <c r="E44" s="9">
        <f>C44-D44</f>
        <v>2615</v>
      </c>
      <c r="F44" s="34">
        <f>E44/C44*100</f>
        <v>1.4608938547486034</v>
      </c>
      <c r="G44" s="5"/>
    </row>
    <row r="45" spans="1:7" s="3" customFormat="1" ht="10.5" x14ac:dyDescent="0.15">
      <c r="A45" s="10" t="s">
        <v>25</v>
      </c>
      <c r="B45" s="13"/>
      <c r="C45" s="18">
        <v>80000</v>
      </c>
      <c r="D45" s="6">
        <v>75000</v>
      </c>
      <c r="E45" s="4">
        <f>C45-D45</f>
        <v>5000</v>
      </c>
      <c r="F45" s="17">
        <f>E45/C45*100</f>
        <v>6.25</v>
      </c>
    </row>
    <row r="46" spans="1:7" s="3" customFormat="1" ht="10.5" x14ac:dyDescent="0.15">
      <c r="A46" s="10" t="s">
        <v>19</v>
      </c>
      <c r="B46" s="13"/>
      <c r="C46" s="18">
        <v>7000</v>
      </c>
      <c r="D46" s="6">
        <v>6000</v>
      </c>
      <c r="E46" s="4">
        <f t="shared" ref="E46:E51" si="9">C46-D46</f>
        <v>1000</v>
      </c>
      <c r="F46" s="17">
        <f t="shared" ref="F46:F51" si="10">E46/C46*100</f>
        <v>14.285714285714285</v>
      </c>
    </row>
    <row r="47" spans="1:7" s="5" customFormat="1" ht="10.5" x14ac:dyDescent="0.15">
      <c r="A47" s="10" t="s">
        <v>20</v>
      </c>
      <c r="B47" s="13"/>
      <c r="C47" s="18">
        <v>3000</v>
      </c>
      <c r="D47" s="6">
        <v>3000</v>
      </c>
      <c r="E47" s="4">
        <f t="shared" si="9"/>
        <v>0</v>
      </c>
      <c r="F47" s="17">
        <f t="shared" si="10"/>
        <v>0</v>
      </c>
      <c r="G47" s="3"/>
    </row>
    <row r="48" spans="1:7" s="3" customFormat="1" ht="10.5" x14ac:dyDescent="0.15">
      <c r="A48" s="10" t="s">
        <v>11</v>
      </c>
      <c r="B48" s="13"/>
      <c r="C48" s="18">
        <v>24000</v>
      </c>
      <c r="D48" s="6">
        <v>30000</v>
      </c>
      <c r="E48" s="4">
        <f t="shared" si="9"/>
        <v>-6000</v>
      </c>
      <c r="F48" s="23">
        <f t="shared" si="10"/>
        <v>-25</v>
      </c>
    </row>
    <row r="49" spans="1:7" s="3" customFormat="1" ht="10.5" x14ac:dyDescent="0.15">
      <c r="A49" s="10" t="s">
        <v>26</v>
      </c>
      <c r="B49" s="13"/>
      <c r="C49" s="18">
        <v>65000</v>
      </c>
      <c r="D49" s="6">
        <v>50000</v>
      </c>
      <c r="E49" s="4">
        <f t="shared" si="9"/>
        <v>15000</v>
      </c>
      <c r="F49" s="17">
        <f t="shared" si="10"/>
        <v>23.076923076923077</v>
      </c>
    </row>
    <row r="50" spans="1:7" s="3" customFormat="1" ht="10.5" x14ac:dyDescent="0.15">
      <c r="A50" s="10" t="s">
        <v>16</v>
      </c>
      <c r="B50" s="13"/>
      <c r="C50" s="18">
        <v>5000</v>
      </c>
      <c r="D50" s="6">
        <v>12385</v>
      </c>
      <c r="E50" s="4">
        <f t="shared" si="9"/>
        <v>-7385</v>
      </c>
      <c r="F50" s="23">
        <f t="shared" si="10"/>
        <v>-147.70000000000002</v>
      </c>
    </row>
    <row r="51" spans="1:7" s="3" customFormat="1" ht="10.5" x14ac:dyDescent="0.15">
      <c r="A51" s="10" t="s">
        <v>17</v>
      </c>
      <c r="B51" s="13"/>
      <c r="C51" s="18">
        <v>12000</v>
      </c>
      <c r="D51" s="6"/>
      <c r="E51" s="4">
        <f t="shared" si="9"/>
        <v>12000</v>
      </c>
      <c r="F51" s="17">
        <f t="shared" si="10"/>
        <v>100</v>
      </c>
    </row>
    <row r="52" spans="1:7" s="5" customFormat="1" ht="25.5" x14ac:dyDescent="0.2">
      <c r="A52" s="35" t="s">
        <v>48</v>
      </c>
      <c r="B52" s="36"/>
      <c r="C52" s="45">
        <f>SUM(C53:C57)</f>
        <v>179000</v>
      </c>
      <c r="D52" s="43">
        <f>SUM(D53:D59)</f>
        <v>176385</v>
      </c>
      <c r="E52" s="37">
        <f>C52-D52</f>
        <v>2615</v>
      </c>
      <c r="F52" s="34">
        <f>E52/C52*100</f>
        <v>1.4608938547486034</v>
      </c>
    </row>
    <row r="53" spans="1:7" s="3" customFormat="1" ht="10.5" x14ac:dyDescent="0.15">
      <c r="A53" s="38" t="s">
        <v>25</v>
      </c>
      <c r="B53" s="39"/>
      <c r="C53" s="51">
        <v>80000</v>
      </c>
      <c r="D53" s="40">
        <v>75000</v>
      </c>
      <c r="E53" s="41">
        <f>C53-D53</f>
        <v>5000</v>
      </c>
      <c r="F53" s="44">
        <f>E53/C53*100</f>
        <v>6.25</v>
      </c>
    </row>
    <row r="54" spans="1:7" s="3" customFormat="1" ht="10.5" x14ac:dyDescent="0.15">
      <c r="A54" s="10" t="s">
        <v>19</v>
      </c>
      <c r="B54" s="13"/>
      <c r="C54" s="18">
        <v>7000</v>
      </c>
      <c r="D54" s="6">
        <v>6000</v>
      </c>
      <c r="E54" s="4">
        <f t="shared" ref="E54:E59" si="11">C54-D54</f>
        <v>1000</v>
      </c>
      <c r="F54" s="17">
        <f t="shared" ref="F54:F59" si="12">E54/C54*100</f>
        <v>14.285714285714285</v>
      </c>
    </row>
    <row r="55" spans="1:7" s="3" customFormat="1" ht="10.5" x14ac:dyDescent="0.15">
      <c r="A55" s="10" t="s">
        <v>20</v>
      </c>
      <c r="B55" s="13"/>
      <c r="C55" s="18">
        <v>3000</v>
      </c>
      <c r="D55" s="6">
        <v>3000</v>
      </c>
      <c r="E55" s="4">
        <f t="shared" si="11"/>
        <v>0</v>
      </c>
      <c r="F55" s="17">
        <f t="shared" si="12"/>
        <v>0</v>
      </c>
    </row>
    <row r="56" spans="1:7" s="3" customFormat="1" ht="10.5" x14ac:dyDescent="0.15">
      <c r="A56" s="10" t="s">
        <v>11</v>
      </c>
      <c r="B56" s="13"/>
      <c r="C56" s="18">
        <v>24000</v>
      </c>
      <c r="D56" s="6">
        <v>30000</v>
      </c>
      <c r="E56" s="4">
        <f t="shared" si="11"/>
        <v>-6000</v>
      </c>
      <c r="F56" s="23">
        <f t="shared" si="12"/>
        <v>-25</v>
      </c>
    </row>
    <row r="57" spans="1:7" s="3" customFormat="1" ht="10.5" x14ac:dyDescent="0.15">
      <c r="A57" s="10" t="s">
        <v>26</v>
      </c>
      <c r="B57" s="13"/>
      <c r="C57" s="18">
        <v>65000</v>
      </c>
      <c r="D57" s="6">
        <v>50000</v>
      </c>
      <c r="E57" s="4">
        <f t="shared" si="11"/>
        <v>15000</v>
      </c>
      <c r="F57" s="17">
        <f t="shared" si="12"/>
        <v>23.076923076923077</v>
      </c>
    </row>
    <row r="58" spans="1:7" s="3" customFormat="1" ht="10.5" x14ac:dyDescent="0.15">
      <c r="A58" s="10" t="s">
        <v>16</v>
      </c>
      <c r="B58" s="13"/>
      <c r="C58" s="18">
        <v>5000</v>
      </c>
      <c r="D58" s="6">
        <v>12385</v>
      </c>
      <c r="E58" s="4">
        <f t="shared" si="11"/>
        <v>-7385</v>
      </c>
      <c r="F58" s="23">
        <f t="shared" si="12"/>
        <v>-147.70000000000002</v>
      </c>
    </row>
    <row r="59" spans="1:7" s="3" customFormat="1" ht="10.5" x14ac:dyDescent="0.15">
      <c r="A59" s="10" t="s">
        <v>17</v>
      </c>
      <c r="B59" s="13"/>
      <c r="C59" s="18">
        <v>12000</v>
      </c>
      <c r="D59" s="6"/>
      <c r="E59" s="4">
        <f t="shared" si="11"/>
        <v>12000</v>
      </c>
      <c r="F59" s="29">
        <f t="shared" si="12"/>
        <v>100</v>
      </c>
    </row>
    <row r="60" spans="1:7" s="3" customFormat="1" ht="25.5" x14ac:dyDescent="0.2">
      <c r="A60" s="21" t="s">
        <v>49</v>
      </c>
      <c r="B60" s="12"/>
      <c r="C60" s="20">
        <f>SUM(C61:C68)</f>
        <v>330000</v>
      </c>
      <c r="D60" s="20">
        <f>SUM(D61:D68)</f>
        <v>284700</v>
      </c>
      <c r="E60" s="9">
        <f>C60-D60</f>
        <v>45300</v>
      </c>
      <c r="F60" s="22">
        <f>E60/C60*100</f>
        <v>13.727272727272727</v>
      </c>
      <c r="G60" s="24"/>
    </row>
    <row r="61" spans="1:7" s="3" customFormat="1" ht="10.5" x14ac:dyDescent="0.15">
      <c r="A61" s="10" t="s">
        <v>27</v>
      </c>
      <c r="B61" s="13"/>
      <c r="C61" s="18">
        <v>115000</v>
      </c>
      <c r="D61" s="6">
        <v>100000</v>
      </c>
      <c r="E61" s="4">
        <f>C61-D61</f>
        <v>15000</v>
      </c>
      <c r="F61" s="17">
        <f>E61/C61*100</f>
        <v>13.043478260869565</v>
      </c>
    </row>
    <row r="62" spans="1:7" s="3" customFormat="1" ht="10.5" x14ac:dyDescent="0.15">
      <c r="A62" s="10" t="s">
        <v>28</v>
      </c>
      <c r="B62" s="13"/>
      <c r="C62" s="18">
        <v>27000</v>
      </c>
      <c r="D62" s="6">
        <v>25000</v>
      </c>
      <c r="E62" s="4">
        <f t="shared" ref="E62:E68" si="13">C62-D62</f>
        <v>2000</v>
      </c>
      <c r="F62" s="17">
        <f t="shared" ref="F62:F68" si="14">E62/C62*100</f>
        <v>7.4074074074074066</v>
      </c>
    </row>
    <row r="63" spans="1:7" s="3" customFormat="1" ht="10.5" x14ac:dyDescent="0.15">
      <c r="A63" s="10" t="s">
        <v>29</v>
      </c>
      <c r="B63" s="13"/>
      <c r="C63" s="18">
        <v>40000</v>
      </c>
      <c r="D63" s="6">
        <v>45000</v>
      </c>
      <c r="E63" s="4">
        <f t="shared" si="13"/>
        <v>-5000</v>
      </c>
      <c r="F63" s="23">
        <f t="shared" si="14"/>
        <v>-12.5</v>
      </c>
    </row>
    <row r="64" spans="1:7" s="5" customFormat="1" ht="10.5" x14ac:dyDescent="0.15">
      <c r="A64" s="10" t="s">
        <v>19</v>
      </c>
      <c r="B64" s="13"/>
      <c r="C64" s="18">
        <v>20000</v>
      </c>
      <c r="D64" s="6">
        <v>19000</v>
      </c>
      <c r="E64" s="4">
        <f t="shared" si="13"/>
        <v>1000</v>
      </c>
      <c r="F64" s="17">
        <f t="shared" si="14"/>
        <v>5</v>
      </c>
      <c r="G64" s="3"/>
    </row>
    <row r="65" spans="1:8" s="3" customFormat="1" ht="10.5" x14ac:dyDescent="0.15">
      <c r="A65" s="10" t="s">
        <v>11</v>
      </c>
      <c r="B65" s="13"/>
      <c r="C65" s="18">
        <v>18000</v>
      </c>
      <c r="D65" s="6">
        <v>15000</v>
      </c>
      <c r="E65" s="4">
        <f t="shared" si="13"/>
        <v>3000</v>
      </c>
      <c r="F65" s="17">
        <f t="shared" si="14"/>
        <v>16.666666666666664</v>
      </c>
    </row>
    <row r="66" spans="1:8" s="3" customFormat="1" ht="10.5" x14ac:dyDescent="0.15">
      <c r="A66" s="10" t="s">
        <v>30</v>
      </c>
      <c r="B66" s="13"/>
      <c r="C66" s="18">
        <v>75000</v>
      </c>
      <c r="D66" s="6">
        <v>50000</v>
      </c>
      <c r="E66" s="4">
        <f t="shared" si="13"/>
        <v>25000</v>
      </c>
      <c r="F66" s="17">
        <f>E66/C66*100</f>
        <v>33.333333333333329</v>
      </c>
    </row>
    <row r="67" spans="1:8" s="3" customFormat="1" ht="10.5" x14ac:dyDescent="0.15">
      <c r="A67" s="10" t="s">
        <v>16</v>
      </c>
      <c r="B67" s="13"/>
      <c r="C67" s="18">
        <v>20000</v>
      </c>
      <c r="D67" s="6">
        <v>15900</v>
      </c>
      <c r="E67" s="4">
        <f t="shared" si="13"/>
        <v>4100</v>
      </c>
      <c r="F67" s="17">
        <f t="shared" si="14"/>
        <v>20.5</v>
      </c>
    </row>
    <row r="68" spans="1:8" s="3" customFormat="1" ht="10.5" x14ac:dyDescent="0.15">
      <c r="A68" s="10" t="s">
        <v>17</v>
      </c>
      <c r="B68" s="13"/>
      <c r="C68" s="18">
        <v>15000</v>
      </c>
      <c r="D68" s="6">
        <v>14800</v>
      </c>
      <c r="E68" s="4">
        <f t="shared" si="13"/>
        <v>200</v>
      </c>
      <c r="F68" s="17">
        <f t="shared" si="14"/>
        <v>1.3333333333333335</v>
      </c>
    </row>
    <row r="69" spans="1:8" s="5" customFormat="1" x14ac:dyDescent="0.2">
      <c r="A69" s="35" t="s">
        <v>50</v>
      </c>
      <c r="B69" s="36"/>
      <c r="C69" s="45">
        <f>SUM(C70:C77)</f>
        <v>330000</v>
      </c>
      <c r="D69" s="45">
        <f>SUM(D70:D77)</f>
        <v>284700</v>
      </c>
      <c r="E69" s="37">
        <f>C69-D69</f>
        <v>45300</v>
      </c>
      <c r="F69" s="22">
        <f>E69/C69*100</f>
        <v>13.727272727272727</v>
      </c>
      <c r="H69" s="24"/>
    </row>
    <row r="70" spans="1:8" s="3" customFormat="1" ht="10.5" x14ac:dyDescent="0.15">
      <c r="A70" s="38" t="s">
        <v>27</v>
      </c>
      <c r="B70" s="39"/>
      <c r="C70" s="51">
        <v>115000</v>
      </c>
      <c r="D70" s="40">
        <v>100000</v>
      </c>
      <c r="E70" s="41">
        <f>C70-D70</f>
        <v>15000</v>
      </c>
      <c r="F70" s="44">
        <f>E70/C70*100</f>
        <v>13.043478260869565</v>
      </c>
    </row>
    <row r="71" spans="1:8" s="3" customFormat="1" ht="10.5" x14ac:dyDescent="0.15">
      <c r="A71" s="10" t="s">
        <v>28</v>
      </c>
      <c r="B71" s="13"/>
      <c r="C71" s="18">
        <v>27000</v>
      </c>
      <c r="D71" s="6">
        <v>25000</v>
      </c>
      <c r="E71" s="4">
        <f t="shared" ref="E71:E77" si="15">C71-D71</f>
        <v>2000</v>
      </c>
      <c r="F71" s="17">
        <f t="shared" ref="F71:F77" si="16">E71/C71*100</f>
        <v>7.4074074074074066</v>
      </c>
    </row>
    <row r="72" spans="1:8" s="3" customFormat="1" ht="10.5" x14ac:dyDescent="0.15">
      <c r="A72" s="10" t="s">
        <v>29</v>
      </c>
      <c r="B72" s="13"/>
      <c r="C72" s="18">
        <v>40000</v>
      </c>
      <c r="D72" s="6">
        <v>45000</v>
      </c>
      <c r="E72" s="4">
        <f t="shared" si="15"/>
        <v>-5000</v>
      </c>
      <c r="F72" s="23">
        <f t="shared" si="16"/>
        <v>-12.5</v>
      </c>
    </row>
    <row r="73" spans="1:8" s="3" customFormat="1" ht="10.5" x14ac:dyDescent="0.15">
      <c r="A73" s="10" t="s">
        <v>19</v>
      </c>
      <c r="B73" s="13"/>
      <c r="C73" s="18">
        <v>20000</v>
      </c>
      <c r="D73" s="6">
        <v>19000</v>
      </c>
      <c r="E73" s="4">
        <f t="shared" si="15"/>
        <v>1000</v>
      </c>
      <c r="F73" s="17">
        <f t="shared" si="16"/>
        <v>5</v>
      </c>
    </row>
    <row r="74" spans="1:8" s="3" customFormat="1" ht="10.5" x14ac:dyDescent="0.15">
      <c r="A74" s="10" t="s">
        <v>11</v>
      </c>
      <c r="B74" s="13"/>
      <c r="C74" s="18">
        <v>18000</v>
      </c>
      <c r="D74" s="6">
        <v>15000</v>
      </c>
      <c r="E74" s="4">
        <f t="shared" si="15"/>
        <v>3000</v>
      </c>
      <c r="F74" s="17">
        <f t="shared" si="16"/>
        <v>16.666666666666664</v>
      </c>
    </row>
    <row r="75" spans="1:8" s="3" customFormat="1" ht="10.5" x14ac:dyDescent="0.15">
      <c r="A75" s="10" t="s">
        <v>30</v>
      </c>
      <c r="B75" s="13"/>
      <c r="C75" s="18">
        <v>75000</v>
      </c>
      <c r="D75" s="6">
        <v>50000</v>
      </c>
      <c r="E75" s="4">
        <f t="shared" si="15"/>
        <v>25000</v>
      </c>
      <c r="F75" s="17">
        <f>E75/C75*100</f>
        <v>33.333333333333329</v>
      </c>
    </row>
    <row r="76" spans="1:8" s="3" customFormat="1" ht="10.5" x14ac:dyDescent="0.15">
      <c r="A76" s="10" t="s">
        <v>16</v>
      </c>
      <c r="B76" s="13"/>
      <c r="C76" s="18">
        <v>20000</v>
      </c>
      <c r="D76" s="6">
        <v>15900</v>
      </c>
      <c r="E76" s="4">
        <f t="shared" si="15"/>
        <v>4100</v>
      </c>
      <c r="F76" s="17">
        <f t="shared" si="16"/>
        <v>20.5</v>
      </c>
    </row>
    <row r="77" spans="1:8" s="3" customFormat="1" ht="10.5" x14ac:dyDescent="0.15">
      <c r="A77" s="10" t="s">
        <v>17</v>
      </c>
      <c r="B77" s="13"/>
      <c r="C77" s="18">
        <v>15000</v>
      </c>
      <c r="D77" s="6">
        <v>14800</v>
      </c>
      <c r="E77" s="4">
        <f t="shared" si="15"/>
        <v>200</v>
      </c>
      <c r="F77" s="29">
        <f t="shared" si="16"/>
        <v>1.3333333333333335</v>
      </c>
    </row>
    <row r="78" spans="1:8" s="3" customFormat="1" ht="25.5" x14ac:dyDescent="0.2">
      <c r="A78" s="21" t="s">
        <v>51</v>
      </c>
      <c r="B78" s="14"/>
      <c r="C78" s="15">
        <f>SUM(C79:C86)</f>
        <v>59100</v>
      </c>
      <c r="D78" s="15">
        <f>SUM(D79:D86)</f>
        <v>52589</v>
      </c>
      <c r="E78" s="9">
        <f>C78-D78</f>
        <v>6511</v>
      </c>
      <c r="F78" s="16">
        <f>E78/C78*100</f>
        <v>11.016920473773267</v>
      </c>
      <c r="G78" s="5"/>
    </row>
    <row r="79" spans="1:8" s="3" customFormat="1" ht="10.5" x14ac:dyDescent="0.15">
      <c r="A79" s="10" t="s">
        <v>25</v>
      </c>
      <c r="B79" s="13"/>
      <c r="C79" s="6">
        <v>15700</v>
      </c>
      <c r="D79" s="6">
        <v>13000</v>
      </c>
      <c r="E79" s="9">
        <f>C79-D79</f>
        <v>2700</v>
      </c>
      <c r="F79" s="19">
        <f>E79/C79*100</f>
        <v>17.197452229299362</v>
      </c>
    </row>
    <row r="80" spans="1:8" s="3" customFormat="1" ht="10.5" x14ac:dyDescent="0.15">
      <c r="A80" s="10" t="s">
        <v>31</v>
      </c>
      <c r="B80" s="13"/>
      <c r="C80" s="6">
        <v>600</v>
      </c>
      <c r="D80" s="6">
        <v>780</v>
      </c>
      <c r="E80" s="11">
        <f t="shared" ref="E80:E86" si="17">C80-D80</f>
        <v>-180</v>
      </c>
      <c r="F80" s="23">
        <f t="shared" ref="F80:F86" si="18">E80/C80*100</f>
        <v>-30</v>
      </c>
    </row>
    <row r="81" spans="1:7" s="3" customFormat="1" ht="10.5" x14ac:dyDescent="0.15">
      <c r="A81" s="10" t="s">
        <v>19</v>
      </c>
      <c r="B81" s="13"/>
      <c r="C81" s="6">
        <v>2000</v>
      </c>
      <c r="D81" s="6">
        <v>1500</v>
      </c>
      <c r="E81" s="4">
        <f t="shared" si="17"/>
        <v>500</v>
      </c>
      <c r="F81" s="19">
        <f t="shared" si="18"/>
        <v>25</v>
      </c>
    </row>
    <row r="82" spans="1:7" s="5" customFormat="1" ht="21" x14ac:dyDescent="0.15">
      <c r="A82" s="10" t="s">
        <v>32</v>
      </c>
      <c r="B82" s="13"/>
      <c r="C82" s="6">
        <v>15000</v>
      </c>
      <c r="D82" s="6">
        <v>13000</v>
      </c>
      <c r="E82" s="4">
        <f t="shared" si="17"/>
        <v>2000</v>
      </c>
      <c r="F82" s="19">
        <f t="shared" si="18"/>
        <v>13.333333333333334</v>
      </c>
      <c r="G82" s="3"/>
    </row>
    <row r="83" spans="1:7" s="3" customFormat="1" ht="10.5" x14ac:dyDescent="0.15">
      <c r="A83" s="10" t="s">
        <v>11</v>
      </c>
      <c r="B83" s="13"/>
      <c r="C83" s="6">
        <v>5000</v>
      </c>
      <c r="D83" s="6">
        <v>5000</v>
      </c>
      <c r="E83" s="4">
        <f t="shared" si="17"/>
        <v>0</v>
      </c>
      <c r="F83" s="19">
        <f>E83/C83*100</f>
        <v>0</v>
      </c>
    </row>
    <row r="84" spans="1:7" s="3" customFormat="1" ht="10.5" x14ac:dyDescent="0.15">
      <c r="A84" s="10" t="s">
        <v>33</v>
      </c>
      <c r="B84" s="13"/>
      <c r="C84" s="6">
        <v>11000</v>
      </c>
      <c r="D84" s="6">
        <v>10000</v>
      </c>
      <c r="E84" s="4">
        <f t="shared" si="17"/>
        <v>1000</v>
      </c>
      <c r="F84" s="19">
        <f t="shared" si="18"/>
        <v>9.0909090909090917</v>
      </c>
    </row>
    <row r="85" spans="1:7" s="3" customFormat="1" ht="10.5" x14ac:dyDescent="0.15">
      <c r="A85" s="10" t="s">
        <v>16</v>
      </c>
      <c r="B85" s="13"/>
      <c r="C85" s="6">
        <v>4800</v>
      </c>
      <c r="D85" s="6">
        <v>4309</v>
      </c>
      <c r="E85" s="4">
        <f t="shared" si="17"/>
        <v>491</v>
      </c>
      <c r="F85" s="19">
        <f t="shared" si="18"/>
        <v>10.229166666666668</v>
      </c>
    </row>
    <row r="86" spans="1:7" s="3" customFormat="1" ht="10.5" x14ac:dyDescent="0.15">
      <c r="A86" s="10" t="s">
        <v>17</v>
      </c>
      <c r="B86" s="13"/>
      <c r="C86" s="6">
        <v>5000</v>
      </c>
      <c r="D86" s="6">
        <v>5000</v>
      </c>
      <c r="E86" s="4">
        <f t="shared" si="17"/>
        <v>0</v>
      </c>
      <c r="F86" s="19">
        <f t="shared" si="18"/>
        <v>0</v>
      </c>
    </row>
    <row r="87" spans="1:7" s="5" customFormat="1" x14ac:dyDescent="0.2">
      <c r="A87" s="35" t="s">
        <v>52</v>
      </c>
      <c r="B87" s="36"/>
      <c r="C87" s="43">
        <f>SUM(C88:C95)</f>
        <v>59100</v>
      </c>
      <c r="D87" s="43">
        <f>SUM(D88:D95)</f>
        <v>52589</v>
      </c>
      <c r="E87" s="37">
        <f>C87-D87</f>
        <v>6511</v>
      </c>
      <c r="F87" s="16">
        <f>E87/C87*100</f>
        <v>11.016920473773267</v>
      </c>
    </row>
    <row r="88" spans="1:7" s="3" customFormat="1" ht="10.5" x14ac:dyDescent="0.15">
      <c r="A88" s="38" t="s">
        <v>25</v>
      </c>
      <c r="B88" s="39"/>
      <c r="C88" s="40">
        <v>15700</v>
      </c>
      <c r="D88" s="40">
        <v>13000</v>
      </c>
      <c r="E88" s="52">
        <f>C88-D88</f>
        <v>2700</v>
      </c>
      <c r="F88" s="53">
        <f>E88/C88*100</f>
        <v>17.197452229299362</v>
      </c>
    </row>
    <row r="89" spans="1:7" s="3" customFormat="1" ht="10.5" x14ac:dyDescent="0.15">
      <c r="A89" s="10" t="s">
        <v>31</v>
      </c>
      <c r="B89" s="13"/>
      <c r="C89" s="6">
        <v>600</v>
      </c>
      <c r="D89" s="6">
        <v>780</v>
      </c>
      <c r="E89" s="11">
        <f t="shared" ref="E89:E95" si="19">C89-D89</f>
        <v>-180</v>
      </c>
      <c r="F89" s="23">
        <f t="shared" ref="F89:F95" si="20">E89/C89*100</f>
        <v>-30</v>
      </c>
    </row>
    <row r="90" spans="1:7" s="3" customFormat="1" ht="10.5" x14ac:dyDescent="0.15">
      <c r="A90" s="10" t="s">
        <v>19</v>
      </c>
      <c r="B90" s="13"/>
      <c r="C90" s="6">
        <v>2000</v>
      </c>
      <c r="D90" s="6">
        <v>1500</v>
      </c>
      <c r="E90" s="4">
        <f t="shared" si="19"/>
        <v>500</v>
      </c>
      <c r="F90" s="19">
        <f t="shared" si="20"/>
        <v>25</v>
      </c>
    </row>
    <row r="91" spans="1:7" s="3" customFormat="1" ht="21" x14ac:dyDescent="0.15">
      <c r="A91" s="10" t="s">
        <v>32</v>
      </c>
      <c r="B91" s="13"/>
      <c r="C91" s="6">
        <v>15000</v>
      </c>
      <c r="D91" s="6">
        <v>13000</v>
      </c>
      <c r="E91" s="4">
        <f t="shared" si="19"/>
        <v>2000</v>
      </c>
      <c r="F91" s="19">
        <f t="shared" si="20"/>
        <v>13.333333333333334</v>
      </c>
    </row>
    <row r="92" spans="1:7" s="3" customFormat="1" ht="10.5" x14ac:dyDescent="0.15">
      <c r="A92" s="10" t="s">
        <v>11</v>
      </c>
      <c r="B92" s="13"/>
      <c r="C92" s="6">
        <v>5000</v>
      </c>
      <c r="D92" s="6">
        <v>5000</v>
      </c>
      <c r="E92" s="4">
        <f t="shared" si="19"/>
        <v>0</v>
      </c>
      <c r="F92" s="19">
        <f>E92/C92*100</f>
        <v>0</v>
      </c>
    </row>
    <row r="93" spans="1:7" s="3" customFormat="1" ht="10.5" x14ac:dyDescent="0.15">
      <c r="A93" s="10" t="s">
        <v>33</v>
      </c>
      <c r="B93" s="13"/>
      <c r="C93" s="6">
        <v>11000</v>
      </c>
      <c r="D93" s="6">
        <v>10000</v>
      </c>
      <c r="E93" s="4">
        <f t="shared" si="19"/>
        <v>1000</v>
      </c>
      <c r="F93" s="19">
        <f t="shared" si="20"/>
        <v>9.0909090909090917</v>
      </c>
    </row>
    <row r="94" spans="1:7" s="3" customFormat="1" ht="10.5" x14ac:dyDescent="0.15">
      <c r="A94" s="10" t="s">
        <v>16</v>
      </c>
      <c r="B94" s="13"/>
      <c r="C94" s="6">
        <v>4800</v>
      </c>
      <c r="D94" s="6">
        <v>4309</v>
      </c>
      <c r="E94" s="4">
        <f t="shared" si="19"/>
        <v>491</v>
      </c>
      <c r="F94" s="19">
        <f t="shared" si="20"/>
        <v>10.229166666666668</v>
      </c>
    </row>
    <row r="95" spans="1:7" s="3" customFormat="1" ht="10.5" x14ac:dyDescent="0.15">
      <c r="A95" s="10" t="s">
        <v>17</v>
      </c>
      <c r="B95" s="13"/>
      <c r="C95" s="6">
        <v>5000</v>
      </c>
      <c r="D95" s="6">
        <v>5000</v>
      </c>
      <c r="E95" s="4">
        <f t="shared" si="19"/>
        <v>0</v>
      </c>
      <c r="F95" s="54">
        <f t="shared" si="20"/>
        <v>0</v>
      </c>
    </row>
    <row r="96" spans="1:7" s="3" customFormat="1" ht="25.5" x14ac:dyDescent="0.2">
      <c r="A96" s="21" t="s">
        <v>53</v>
      </c>
      <c r="B96" s="14"/>
      <c r="C96" s="15">
        <f>SUM(C97:C105)</f>
        <v>133000</v>
      </c>
      <c r="D96" s="15">
        <f>SUM(D97:D105)</f>
        <v>0</v>
      </c>
      <c r="E96" s="9">
        <f>C96-D96</f>
        <v>133000</v>
      </c>
      <c r="F96" s="16">
        <f>E96/C96*100</f>
        <v>100</v>
      </c>
      <c r="G96" s="5"/>
    </row>
    <row r="97" spans="1:7" s="3" customFormat="1" ht="10.5" x14ac:dyDescent="0.15">
      <c r="A97" s="10" t="s">
        <v>25</v>
      </c>
      <c r="B97" s="13"/>
      <c r="C97" s="6">
        <v>60000</v>
      </c>
      <c r="D97" s="6"/>
      <c r="E97" s="4">
        <f>C97-D97</f>
        <v>60000</v>
      </c>
      <c r="F97" s="17">
        <f>E97/C97*100</f>
        <v>100</v>
      </c>
    </row>
    <row r="98" spans="1:7" s="3" customFormat="1" ht="10.5" x14ac:dyDescent="0.15">
      <c r="A98" s="10" t="s">
        <v>31</v>
      </c>
      <c r="B98" s="13"/>
      <c r="C98" s="6">
        <v>1000</v>
      </c>
      <c r="D98" s="6"/>
      <c r="E98" s="4">
        <f t="shared" ref="E98:E105" si="21">C98-D98</f>
        <v>1000</v>
      </c>
      <c r="F98" s="17">
        <f t="shared" ref="F98:F105" si="22">E98/C98*100</f>
        <v>100</v>
      </c>
    </row>
    <row r="99" spans="1:7" s="3" customFormat="1" ht="10.5" x14ac:dyDescent="0.15">
      <c r="A99" s="10" t="s">
        <v>19</v>
      </c>
      <c r="B99" s="13"/>
      <c r="C99" s="6">
        <v>4000</v>
      </c>
      <c r="D99" s="6"/>
      <c r="E99" s="4">
        <f t="shared" si="21"/>
        <v>4000</v>
      </c>
      <c r="F99" s="17">
        <f t="shared" si="22"/>
        <v>100</v>
      </c>
    </row>
    <row r="100" spans="1:7" s="3" customFormat="1" ht="10.5" x14ac:dyDescent="0.15">
      <c r="A100" s="10" t="s">
        <v>35</v>
      </c>
      <c r="B100" s="13"/>
      <c r="C100" s="6">
        <v>4000</v>
      </c>
      <c r="D100" s="6"/>
      <c r="E100" s="4">
        <f t="shared" si="21"/>
        <v>4000</v>
      </c>
      <c r="F100" s="17">
        <f t="shared" si="22"/>
        <v>100</v>
      </c>
    </row>
    <row r="101" spans="1:7" s="5" customFormat="1" ht="21" x14ac:dyDescent="0.15">
      <c r="A101" s="10" t="s">
        <v>32</v>
      </c>
      <c r="B101" s="13"/>
      <c r="C101" s="6">
        <v>30000</v>
      </c>
      <c r="D101" s="6"/>
      <c r="E101" s="4">
        <f t="shared" si="21"/>
        <v>30000</v>
      </c>
      <c r="F101" s="17">
        <f t="shared" si="22"/>
        <v>100</v>
      </c>
      <c r="G101" s="3"/>
    </row>
    <row r="102" spans="1:7" s="3" customFormat="1" ht="10.5" x14ac:dyDescent="0.15">
      <c r="A102" s="10" t="s">
        <v>11</v>
      </c>
      <c r="B102" s="13"/>
      <c r="C102" s="6">
        <v>5000</v>
      </c>
      <c r="D102" s="6"/>
      <c r="E102" s="4">
        <f t="shared" si="21"/>
        <v>5000</v>
      </c>
      <c r="F102" s="17">
        <f t="shared" si="22"/>
        <v>100</v>
      </c>
    </row>
    <row r="103" spans="1:7" s="3" customFormat="1" ht="10.5" x14ac:dyDescent="0.15">
      <c r="A103" s="10" t="s">
        <v>33</v>
      </c>
      <c r="B103" s="13"/>
      <c r="C103" s="6">
        <v>15000</v>
      </c>
      <c r="D103" s="6"/>
      <c r="E103" s="4">
        <f t="shared" si="21"/>
        <v>15000</v>
      </c>
      <c r="F103" s="17">
        <f t="shared" si="22"/>
        <v>100</v>
      </c>
    </row>
    <row r="104" spans="1:7" s="3" customFormat="1" ht="10.5" x14ac:dyDescent="0.15">
      <c r="A104" s="10" t="s">
        <v>16</v>
      </c>
      <c r="B104" s="13"/>
      <c r="C104" s="6">
        <v>10000</v>
      </c>
      <c r="D104" s="6"/>
      <c r="E104" s="4">
        <f t="shared" si="21"/>
        <v>10000</v>
      </c>
      <c r="F104" s="17">
        <f t="shared" si="22"/>
        <v>100</v>
      </c>
    </row>
    <row r="105" spans="1:7" s="3" customFormat="1" ht="10.5" x14ac:dyDescent="0.15">
      <c r="A105" s="10" t="s">
        <v>17</v>
      </c>
      <c r="B105" s="13"/>
      <c r="C105" s="6">
        <v>4000</v>
      </c>
      <c r="D105" s="6"/>
      <c r="E105" s="4">
        <f t="shared" si="21"/>
        <v>4000</v>
      </c>
      <c r="F105" s="17">
        <f t="shared" si="22"/>
        <v>100</v>
      </c>
    </row>
    <row r="106" spans="1:7" s="5" customFormat="1" x14ac:dyDescent="0.2">
      <c r="A106" s="35" t="s">
        <v>54</v>
      </c>
      <c r="B106" s="36"/>
      <c r="C106" s="43">
        <f>SUM(C107:C115)</f>
        <v>133000</v>
      </c>
      <c r="D106" s="43">
        <f>SUM(D107:D115)</f>
        <v>0</v>
      </c>
      <c r="E106" s="37">
        <f>C106-D106</f>
        <v>133000</v>
      </c>
      <c r="F106" s="16">
        <f>E106/C106*100</f>
        <v>100</v>
      </c>
    </row>
    <row r="107" spans="1:7" s="3" customFormat="1" ht="10.5" x14ac:dyDescent="0.15">
      <c r="A107" s="38" t="s">
        <v>25</v>
      </c>
      <c r="B107" s="39"/>
      <c r="C107" s="40">
        <v>60000</v>
      </c>
      <c r="D107" s="40"/>
      <c r="E107" s="41">
        <f>C107-D107</f>
        <v>60000</v>
      </c>
      <c r="F107" s="44">
        <f>E107/C107*100</f>
        <v>100</v>
      </c>
    </row>
    <row r="108" spans="1:7" s="3" customFormat="1" ht="10.5" x14ac:dyDescent="0.15">
      <c r="A108" s="10" t="s">
        <v>31</v>
      </c>
      <c r="B108" s="13"/>
      <c r="C108" s="6">
        <v>1000</v>
      </c>
      <c r="D108" s="6"/>
      <c r="E108" s="4">
        <f t="shared" ref="E108:E115" si="23">C108-D108</f>
        <v>1000</v>
      </c>
      <c r="F108" s="17">
        <f t="shared" ref="F108:F115" si="24">E108/C108*100</f>
        <v>100</v>
      </c>
    </row>
    <row r="109" spans="1:7" s="3" customFormat="1" ht="10.5" x14ac:dyDescent="0.15">
      <c r="A109" s="10" t="s">
        <v>19</v>
      </c>
      <c r="B109" s="13"/>
      <c r="C109" s="6">
        <v>4000</v>
      </c>
      <c r="D109" s="6"/>
      <c r="E109" s="4">
        <f t="shared" si="23"/>
        <v>4000</v>
      </c>
      <c r="F109" s="17">
        <f t="shared" si="24"/>
        <v>100</v>
      </c>
    </row>
    <row r="110" spans="1:7" s="3" customFormat="1" ht="10.5" x14ac:dyDescent="0.15">
      <c r="A110" s="10" t="s">
        <v>35</v>
      </c>
      <c r="B110" s="13"/>
      <c r="C110" s="6">
        <v>4000</v>
      </c>
      <c r="D110" s="6"/>
      <c r="E110" s="4">
        <f t="shared" si="23"/>
        <v>4000</v>
      </c>
      <c r="F110" s="17">
        <f t="shared" si="24"/>
        <v>100</v>
      </c>
    </row>
    <row r="111" spans="1:7" s="3" customFormat="1" ht="21" x14ac:dyDescent="0.15">
      <c r="A111" s="10" t="s">
        <v>32</v>
      </c>
      <c r="B111" s="13"/>
      <c r="C111" s="6">
        <v>30000</v>
      </c>
      <c r="D111" s="6"/>
      <c r="E111" s="4">
        <f t="shared" si="23"/>
        <v>30000</v>
      </c>
      <c r="F111" s="17">
        <f t="shared" si="24"/>
        <v>100</v>
      </c>
    </row>
    <row r="112" spans="1:7" s="3" customFormat="1" ht="10.5" x14ac:dyDescent="0.15">
      <c r="A112" s="10" t="s">
        <v>11</v>
      </c>
      <c r="B112" s="13"/>
      <c r="C112" s="6">
        <v>5000</v>
      </c>
      <c r="D112" s="6"/>
      <c r="E112" s="4">
        <f t="shared" si="23"/>
        <v>5000</v>
      </c>
      <c r="F112" s="17">
        <f t="shared" si="24"/>
        <v>100</v>
      </c>
    </row>
    <row r="113" spans="1:7" s="3" customFormat="1" ht="10.5" x14ac:dyDescent="0.15">
      <c r="A113" s="10" t="s">
        <v>33</v>
      </c>
      <c r="B113" s="13"/>
      <c r="C113" s="6">
        <v>15000</v>
      </c>
      <c r="D113" s="6"/>
      <c r="E113" s="4">
        <f t="shared" si="23"/>
        <v>15000</v>
      </c>
      <c r="F113" s="17">
        <f t="shared" si="24"/>
        <v>100</v>
      </c>
    </row>
    <row r="114" spans="1:7" s="3" customFormat="1" ht="10.5" x14ac:dyDescent="0.15">
      <c r="A114" s="10" t="s">
        <v>16</v>
      </c>
      <c r="B114" s="13"/>
      <c r="C114" s="6">
        <v>10000</v>
      </c>
      <c r="D114" s="6"/>
      <c r="E114" s="4">
        <f t="shared" si="23"/>
        <v>10000</v>
      </c>
      <c r="F114" s="17">
        <f t="shared" si="24"/>
        <v>100</v>
      </c>
    </row>
    <row r="115" spans="1:7" s="3" customFormat="1" ht="10.5" x14ac:dyDescent="0.15">
      <c r="A115" s="10" t="s">
        <v>17</v>
      </c>
      <c r="B115" s="13"/>
      <c r="C115" s="6">
        <v>4000</v>
      </c>
      <c r="D115" s="6"/>
      <c r="E115" s="4">
        <f t="shared" si="23"/>
        <v>4000</v>
      </c>
      <c r="F115" s="29">
        <f t="shared" si="24"/>
        <v>100</v>
      </c>
    </row>
    <row r="116" spans="1:7" s="3" customFormat="1" ht="25.5" x14ac:dyDescent="0.2">
      <c r="A116" s="21" t="s">
        <v>55</v>
      </c>
      <c r="B116" s="14"/>
      <c r="C116" s="15">
        <f>SUM(C117:C123)</f>
        <v>124391</v>
      </c>
      <c r="D116" s="15">
        <f t="shared" ref="D116" si="25">SUM(D117:D123)</f>
        <v>0</v>
      </c>
      <c r="E116" s="15">
        <f>C116-D116</f>
        <v>124391</v>
      </c>
      <c r="F116" s="16">
        <f>E116/C116*100</f>
        <v>100</v>
      </c>
      <c r="G116" s="5"/>
    </row>
    <row r="117" spans="1:7" s="3" customFormat="1" ht="10.5" x14ac:dyDescent="0.15">
      <c r="A117" s="10" t="s">
        <v>37</v>
      </c>
      <c r="B117" s="13"/>
      <c r="C117" s="6">
        <v>40000</v>
      </c>
      <c r="D117" s="6"/>
      <c r="E117" s="4">
        <f>C117-D117</f>
        <v>40000</v>
      </c>
      <c r="F117" s="17">
        <f>E117/C117*100</f>
        <v>100</v>
      </c>
    </row>
    <row r="118" spans="1:7" s="3" customFormat="1" ht="10.5" x14ac:dyDescent="0.15">
      <c r="A118" s="10" t="s">
        <v>25</v>
      </c>
      <c r="B118" s="13"/>
      <c r="C118" s="6">
        <v>30000</v>
      </c>
      <c r="D118" s="6"/>
      <c r="E118" s="4">
        <f t="shared" ref="E118:E123" si="26">C118-D118</f>
        <v>30000</v>
      </c>
      <c r="F118" s="17">
        <f t="shared" ref="F118:F123" si="27">E118/C118*100</f>
        <v>100</v>
      </c>
    </row>
    <row r="119" spans="1:7" s="7" customFormat="1" ht="10.5" x14ac:dyDescent="0.15">
      <c r="A119" s="10" t="s">
        <v>20</v>
      </c>
      <c r="B119" s="13"/>
      <c r="C119" s="6">
        <v>4000</v>
      </c>
      <c r="D119" s="6"/>
      <c r="E119" s="4">
        <f t="shared" si="26"/>
        <v>4000</v>
      </c>
      <c r="F119" s="17">
        <f t="shared" si="27"/>
        <v>100</v>
      </c>
      <c r="G119" s="3"/>
    </row>
    <row r="120" spans="1:7" x14ac:dyDescent="0.2">
      <c r="A120" s="10" t="s">
        <v>11</v>
      </c>
      <c r="B120" s="13"/>
      <c r="C120" s="6">
        <v>2000</v>
      </c>
      <c r="D120" s="6"/>
      <c r="E120" s="4">
        <f t="shared" si="26"/>
        <v>2000</v>
      </c>
      <c r="F120" s="17">
        <f t="shared" si="27"/>
        <v>100</v>
      </c>
      <c r="G120" s="3"/>
    </row>
    <row r="121" spans="1:7" x14ac:dyDescent="0.2">
      <c r="A121" s="10" t="s">
        <v>26</v>
      </c>
      <c r="B121" s="13"/>
      <c r="C121" s="6">
        <v>35000</v>
      </c>
      <c r="D121" s="6"/>
      <c r="E121" s="4">
        <f t="shared" si="26"/>
        <v>35000</v>
      </c>
      <c r="F121" s="17">
        <f t="shared" si="27"/>
        <v>100</v>
      </c>
      <c r="G121" s="55"/>
    </row>
    <row r="122" spans="1:7" x14ac:dyDescent="0.2">
      <c r="A122" s="10" t="s">
        <v>16</v>
      </c>
      <c r="B122" s="13"/>
      <c r="C122" s="6">
        <v>10000</v>
      </c>
      <c r="D122" s="6"/>
      <c r="E122" s="4">
        <f t="shared" si="26"/>
        <v>10000</v>
      </c>
      <c r="F122" s="17">
        <f t="shared" si="27"/>
        <v>100</v>
      </c>
      <c r="G122" s="55"/>
    </row>
    <row r="123" spans="1:7" x14ac:dyDescent="0.2">
      <c r="A123" s="10" t="s">
        <v>17</v>
      </c>
      <c r="B123" s="13"/>
      <c r="C123" s="6">
        <v>3391</v>
      </c>
      <c r="D123" s="6"/>
      <c r="E123" s="4">
        <f t="shared" si="26"/>
        <v>3391</v>
      </c>
      <c r="F123" s="29">
        <f t="shared" si="27"/>
        <v>100</v>
      </c>
      <c r="G123" s="55"/>
    </row>
    <row r="124" spans="1:7" s="5" customFormat="1" x14ac:dyDescent="0.2">
      <c r="A124" s="35" t="s">
        <v>56</v>
      </c>
      <c r="B124" s="36"/>
      <c r="C124" s="43">
        <f>SUM(C125:C131)</f>
        <v>124391</v>
      </c>
      <c r="D124" s="43">
        <f>SUM(D125:D131)</f>
        <v>0</v>
      </c>
      <c r="E124" s="43">
        <f>C124-D124</f>
        <v>124391</v>
      </c>
      <c r="F124" s="16">
        <f>E124/C124*100</f>
        <v>100</v>
      </c>
      <c r="G124" s="56"/>
    </row>
    <row r="125" spans="1:7" s="3" customFormat="1" ht="10.5" x14ac:dyDescent="0.15">
      <c r="A125" s="38" t="s">
        <v>37</v>
      </c>
      <c r="B125" s="39"/>
      <c r="C125" s="40">
        <v>40000</v>
      </c>
      <c r="D125" s="40"/>
      <c r="E125" s="41">
        <f>C125-D125</f>
        <v>40000</v>
      </c>
      <c r="F125" s="44">
        <f>E125/C125*100</f>
        <v>100</v>
      </c>
      <c r="G125" s="57"/>
    </row>
    <row r="126" spans="1:7" s="3" customFormat="1" ht="10.5" x14ac:dyDescent="0.15">
      <c r="A126" s="10" t="s">
        <v>25</v>
      </c>
      <c r="B126" s="13"/>
      <c r="C126" s="6">
        <v>30000</v>
      </c>
      <c r="D126" s="6"/>
      <c r="E126" s="4">
        <f t="shared" ref="E126:E131" si="28">C126-D126</f>
        <v>30000</v>
      </c>
      <c r="F126" s="17">
        <f t="shared" ref="F126:F131" si="29">E126/C126*100</f>
        <v>100</v>
      </c>
      <c r="G126" s="57"/>
    </row>
    <row r="127" spans="1:7" s="3" customFormat="1" ht="10.5" x14ac:dyDescent="0.15">
      <c r="A127" s="10" t="s">
        <v>20</v>
      </c>
      <c r="B127" s="13"/>
      <c r="C127" s="6">
        <v>4000</v>
      </c>
      <c r="D127" s="6"/>
      <c r="E127" s="4">
        <f t="shared" si="28"/>
        <v>4000</v>
      </c>
      <c r="F127" s="17">
        <f t="shared" si="29"/>
        <v>100</v>
      </c>
      <c r="G127" s="57"/>
    </row>
    <row r="128" spans="1:7" s="3" customFormat="1" ht="10.5" x14ac:dyDescent="0.15">
      <c r="A128" s="10" t="s">
        <v>11</v>
      </c>
      <c r="B128" s="13"/>
      <c r="C128" s="6">
        <v>2000</v>
      </c>
      <c r="D128" s="6"/>
      <c r="E128" s="4">
        <f t="shared" si="28"/>
        <v>2000</v>
      </c>
      <c r="F128" s="17">
        <f t="shared" si="29"/>
        <v>100</v>
      </c>
      <c r="G128" s="57"/>
    </row>
    <row r="129" spans="1:7" s="3" customFormat="1" ht="10.5" x14ac:dyDescent="0.15">
      <c r="A129" s="10" t="s">
        <v>26</v>
      </c>
      <c r="B129" s="13"/>
      <c r="C129" s="6">
        <v>35000</v>
      </c>
      <c r="D129" s="6"/>
      <c r="E129" s="4">
        <f t="shared" si="28"/>
        <v>35000</v>
      </c>
      <c r="F129" s="17">
        <f t="shared" si="29"/>
        <v>100</v>
      </c>
      <c r="G129" s="57"/>
    </row>
    <row r="130" spans="1:7" s="3" customFormat="1" ht="10.5" x14ac:dyDescent="0.15">
      <c r="A130" s="10" t="s">
        <v>16</v>
      </c>
      <c r="B130" s="13"/>
      <c r="C130" s="6">
        <v>10000</v>
      </c>
      <c r="D130" s="6"/>
      <c r="E130" s="4">
        <f t="shared" si="28"/>
        <v>10000</v>
      </c>
      <c r="F130" s="17">
        <f t="shared" si="29"/>
        <v>100</v>
      </c>
      <c r="G130" s="57"/>
    </row>
    <row r="131" spans="1:7" s="3" customFormat="1" ht="11.25" thickBot="1" x14ac:dyDescent="0.2">
      <c r="A131" s="10" t="s">
        <v>17</v>
      </c>
      <c r="B131" s="13"/>
      <c r="C131" s="6">
        <v>3391</v>
      </c>
      <c r="D131" s="6"/>
      <c r="E131" s="4">
        <f t="shared" si="28"/>
        <v>3391</v>
      </c>
      <c r="F131" s="60">
        <f t="shared" si="29"/>
        <v>100</v>
      </c>
      <c r="G131" s="57"/>
    </row>
    <row r="132" spans="1:7" ht="13.5" thickBot="1" x14ac:dyDescent="0.25">
      <c r="A132" s="30" t="s">
        <v>36</v>
      </c>
      <c r="B132" s="31"/>
      <c r="C132" s="32">
        <f>C7+C19+C21+C30+C36+C41+C44+C52+C60+C69+C78+C87+C96+C106+C116+C124</f>
        <v>4042076</v>
      </c>
      <c r="D132" s="32">
        <f>D7+D19+D21+D30+D36+D41+D44+D52+D60+D69+D78+D87+D96+D106+D116+D124</f>
        <v>2568348</v>
      </c>
      <c r="E132" s="32">
        <f>C132-D132</f>
        <v>1473728</v>
      </c>
      <c r="F132" s="33">
        <f>E132/C132*100</f>
        <v>36.459680619562818</v>
      </c>
      <c r="G132" s="58"/>
    </row>
    <row r="133" spans="1:7" x14ac:dyDescent="0.2">
      <c r="G133" s="59"/>
    </row>
  </sheetData>
  <mergeCells count="7">
    <mergeCell ref="F5:F6"/>
    <mergeCell ref="E5:E6"/>
    <mergeCell ref="B5:B6"/>
    <mergeCell ref="A1:F1"/>
    <mergeCell ref="A2:E2"/>
    <mergeCell ref="A3:E3"/>
    <mergeCell ref="A4:F4"/>
  </mergeCells>
  <pageMargins left="0.25" right="0.25" top="0.75" bottom="0.75" header="0.3" footer="0.3"/>
  <pageSetup paperSize="9" orientation="portrait" r:id="rId1"/>
  <headerFooter alignWithMargins="0">
    <oddHeader>&amp;RОборотно-сальдовая ведомость по счету 20 (01.04.2016 - 31.12.2018) Оптимум Хаус   Страница #P</oddHeader>
    <oddFooter>&amp;RОтчет сформирован 15.05.18 14:24:30  Пользователь: Костина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Елизавета</cp:lastModifiedBy>
  <cp:lastPrinted>2018-05-22T12:47:21Z</cp:lastPrinted>
  <dcterms:created xsi:type="dcterms:W3CDTF">2018-05-15T11:50:49Z</dcterms:created>
  <dcterms:modified xsi:type="dcterms:W3CDTF">2018-11-14T12:47:24Z</dcterms:modified>
</cp:coreProperties>
</file>