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R4" i="1"/>
  <c r="R3"/>
  <c r="M2"/>
  <c r="N2" s="1"/>
  <c r="L2"/>
  <c r="K2" s="1"/>
  <c r="R2" s="1"/>
</calcChain>
</file>

<file path=xl/sharedStrings.xml><?xml version="1.0" encoding="utf-8"?>
<sst xmlns="http://schemas.openxmlformats.org/spreadsheetml/2006/main" count="53" uniqueCount="48">
  <si>
    <t>Менеджер</t>
  </si>
  <si>
    <t>Заказчик</t>
  </si>
  <si>
    <t>Ссылка</t>
  </si>
  <si>
    <t>Отправление с</t>
  </si>
  <si>
    <t>Прибытие по</t>
  </si>
  <si>
    <t>Адрес отправления</t>
  </si>
  <si>
    <t>Адрес прибытия</t>
  </si>
  <si>
    <t>Перевозчик</t>
  </si>
  <si>
    <t>Тоннажность</t>
  </si>
  <si>
    <t>Поступление</t>
  </si>
  <si>
    <t>Ставка клиента без НДС</t>
  </si>
  <si>
    <t>Сумма НДС реализации</t>
  </si>
  <si>
    <t>Ставка перевозчика без НДС</t>
  </si>
  <si>
    <t>Сумма НДС к вычету</t>
  </si>
  <si>
    <t>Разница НДС</t>
  </si>
  <si>
    <t>Страхование</t>
  </si>
  <si>
    <t>Прочие расходы</t>
  </si>
  <si>
    <t>Прибыль(+)/Убыток(-)</t>
  </si>
  <si>
    <t>Дворецкая Инна Александровна</t>
  </si>
  <si>
    <t>13.09.2018 0:00:00</t>
  </si>
  <si>
    <t>25.09.2018 0:00:00</t>
  </si>
  <si>
    <t>ИНСТАР ЛОДЖИСТИКС ООО</t>
  </si>
  <si>
    <t>Шестово</t>
  </si>
  <si>
    <t>Предварительная себестоимость перевозки</t>
  </si>
  <si>
    <t>Яминский Дмитрий Андреевич</t>
  </si>
  <si>
    <t>ОСКАР-АВИА ГРУП ЗАО</t>
  </si>
  <si>
    <t>Заказ на ТС N0000001919 от 24.09.2018 17:44:36</t>
  </si>
  <si>
    <t>26.09.2018 23:59:00</t>
  </si>
  <si>
    <t>г. Екатеринбург</t>
  </si>
  <si>
    <t>г. Омск</t>
  </si>
  <si>
    <t>ЖДЭ сборка</t>
  </si>
  <si>
    <t>ТСК 179 ПСК ЗАО</t>
  </si>
  <si>
    <t>Заказ на ТС N0000001806 от 12.09.2018 16:07:32</t>
  </si>
  <si>
    <t>г. Старая Русса</t>
  </si>
  <si>
    <t>г. Щелково</t>
  </si>
  <si>
    <t>ООО УниЛог</t>
  </si>
  <si>
    <t>Заказ на ТС N0000002018 от 27.09.2018 15:44:43</t>
  </si>
  <si>
    <t>27.09.2018 0:00:00</t>
  </si>
  <si>
    <t>28.09.2018 0:00:00</t>
  </si>
  <si>
    <t>Рязань</t>
  </si>
  <si>
    <t>ИП Наумов</t>
  </si>
  <si>
    <t>клиент платит с ндс</t>
  </si>
  <si>
    <t>перевозчику платим тоже с ндс</t>
  </si>
  <si>
    <t>перевозчику платим БЕЗ ндс</t>
  </si>
  <si>
    <t>сумма платежа  32 470</t>
  </si>
  <si>
    <t>сумма платежа 15 000</t>
  </si>
  <si>
    <t>из 32  470 выделяем НДС 18%</t>
  </si>
  <si>
    <t>сумма перевозчику не высчитывается формулами а вписывается в отчёт так как указана в 1С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</si>
</sst>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1" fontId="3" fillId="0" borderId="1" xfId="1" applyNumberFormat="1" applyFont="1" applyBorder="1" applyAlignment="1">
      <alignment horizontal="right" vertical="top" wrapText="1"/>
    </xf>
    <xf numFmtId="4" fontId="3" fillId="0" borderId="1" xfId="1" applyNumberFormat="1" applyFont="1" applyBorder="1" applyAlignment="1">
      <alignment horizontal="right" vertical="top" wrapText="1"/>
    </xf>
    <xf numFmtId="0" fontId="3" fillId="0" borderId="1" xfId="1" applyNumberFormat="1" applyFont="1" applyBorder="1" applyAlignment="1">
      <alignment horizontal="right" vertical="top" wrapText="1"/>
    </xf>
    <xf numFmtId="164" fontId="3" fillId="0" borderId="1" xfId="1" applyNumberFormat="1" applyFont="1" applyBorder="1" applyAlignment="1">
      <alignment horizontal="right" vertical="top" wrapText="1"/>
    </xf>
    <xf numFmtId="3" fontId="3" fillId="0" borderId="1" xfId="1" applyNumberFormat="1" applyFont="1" applyBorder="1" applyAlignment="1">
      <alignment horizontal="right" vertical="top" wrapText="1"/>
    </xf>
    <xf numFmtId="4" fontId="3" fillId="2" borderId="1" xfId="1" applyNumberFormat="1" applyFont="1" applyFill="1" applyBorder="1" applyAlignment="1">
      <alignment horizontal="right" vertical="top" wrapText="1"/>
    </xf>
    <xf numFmtId="0" fontId="0" fillId="3" borderId="0" xfId="0" applyFill="1"/>
    <xf numFmtId="0" fontId="0" fillId="2" borderId="0" xfId="0" applyFill="1"/>
    <xf numFmtId="0" fontId="3" fillId="0" borderId="0" xfId="1" applyNumberFormat="1" applyFont="1" applyFill="1" applyBorder="1" applyAlignment="1">
      <alignment horizontal="left" vertical="top" wrapText="1"/>
    </xf>
    <xf numFmtId="0" fontId="0" fillId="4" borderId="0" xfId="0" applyFill="1"/>
  </cellXfs>
  <cellStyles count="2">
    <cellStyle name="Обычный" xfId="0" builtinId="0"/>
    <cellStyle name="Обычный_сентябрь 1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workbookViewId="0">
      <selection activeCell="C29" sqref="C29"/>
    </sheetView>
  </sheetViews>
  <sheetFormatPr defaultRowHeight="15"/>
  <cols>
    <col min="1" max="1" width="25.7109375" bestFit="1" customWidth="1"/>
    <col min="2" max="2" width="25.140625" customWidth="1"/>
    <col min="3" max="3" width="23.7109375" customWidth="1"/>
    <col min="4" max="4" width="14.85546875" customWidth="1"/>
    <col min="8" max="8" width="21.5703125" customWidth="1"/>
    <col min="16" max="16" width="14" customWidth="1"/>
    <col min="17" max="17" width="13" customWidth="1"/>
  </cols>
  <sheetData>
    <row r="1" spans="1:18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6.25">
      <c r="A2" s="2" t="s">
        <v>24</v>
      </c>
      <c r="B2" s="2" t="s">
        <v>25</v>
      </c>
      <c r="C2" s="2" t="s">
        <v>26</v>
      </c>
      <c r="D2" s="2" t="s">
        <v>20</v>
      </c>
      <c r="E2" s="2" t="s">
        <v>27</v>
      </c>
      <c r="F2" s="2" t="s">
        <v>28</v>
      </c>
      <c r="G2" s="2" t="s">
        <v>29</v>
      </c>
      <c r="H2" s="2" t="s">
        <v>30</v>
      </c>
      <c r="I2" s="6">
        <v>1.3</v>
      </c>
      <c r="J2" s="2" t="s">
        <v>23</v>
      </c>
      <c r="K2" s="8">
        <f>32470-L2</f>
        <v>27516.949152542373</v>
      </c>
      <c r="L2" s="8">
        <f>32470-(32470/1.18)</f>
        <v>4953.0508474576272</v>
      </c>
      <c r="M2" s="4">
        <f>15000/1.18</f>
        <v>12711.864406779661</v>
      </c>
      <c r="N2" s="4">
        <f>15000-M2</f>
        <v>2288.1355932203387</v>
      </c>
      <c r="O2" s="4">
        <v>2664.91</v>
      </c>
      <c r="P2" s="5">
        <v>2000</v>
      </c>
      <c r="Q2" s="5"/>
      <c r="R2" s="4">
        <f>K2-M2-P2</f>
        <v>12805.084745762711</v>
      </c>
    </row>
    <row r="3" spans="1:18" ht="56.25">
      <c r="A3" s="2" t="s">
        <v>24</v>
      </c>
      <c r="B3" s="2" t="s">
        <v>31</v>
      </c>
      <c r="C3" s="2" t="s">
        <v>32</v>
      </c>
      <c r="D3" s="2" t="s">
        <v>19</v>
      </c>
      <c r="E3" s="2" t="s">
        <v>19</v>
      </c>
      <c r="F3" s="2" t="s">
        <v>33</v>
      </c>
      <c r="G3" s="2" t="s">
        <v>34</v>
      </c>
      <c r="H3" s="2" t="s">
        <v>35</v>
      </c>
      <c r="I3" s="3">
        <v>5</v>
      </c>
      <c r="J3" s="2" t="s">
        <v>23</v>
      </c>
      <c r="K3" s="8">
        <v>46610.17</v>
      </c>
      <c r="L3" s="8">
        <v>8389.83</v>
      </c>
      <c r="M3" s="7">
        <v>22000</v>
      </c>
      <c r="N3" s="5"/>
      <c r="O3" s="4">
        <v>8389.83</v>
      </c>
      <c r="Q3" s="5"/>
      <c r="R3" s="4">
        <f>K3-M3-P3</f>
        <v>24610.17</v>
      </c>
    </row>
    <row r="4" spans="1:18" ht="56.25">
      <c r="A4" s="2" t="s">
        <v>18</v>
      </c>
      <c r="B4" s="2" t="s">
        <v>21</v>
      </c>
      <c r="C4" s="2" t="s">
        <v>36</v>
      </c>
      <c r="D4" s="2" t="s">
        <v>37</v>
      </c>
      <c r="E4" s="2" t="s">
        <v>38</v>
      </c>
      <c r="F4" s="2" t="s">
        <v>39</v>
      </c>
      <c r="G4" s="2" t="s">
        <v>22</v>
      </c>
      <c r="H4" s="2" t="s">
        <v>40</v>
      </c>
      <c r="I4" s="6">
        <v>1.5</v>
      </c>
      <c r="J4" s="2" t="s">
        <v>23</v>
      </c>
      <c r="K4" s="4">
        <v>10169.49</v>
      </c>
      <c r="L4" s="4">
        <v>1830.51</v>
      </c>
      <c r="M4" s="7">
        <v>5000</v>
      </c>
      <c r="N4" s="5"/>
      <c r="O4" s="4">
        <v>1830.51</v>
      </c>
      <c r="P4" s="5"/>
      <c r="Q4" s="5"/>
      <c r="R4" s="4">
        <f>K4-M4-P4</f>
        <v>5169.49</v>
      </c>
    </row>
    <row r="6" spans="1:18" ht="33.75">
      <c r="A6" s="10"/>
      <c r="B6" s="11" t="s">
        <v>41</v>
      </c>
      <c r="C6" s="11" t="s">
        <v>44</v>
      </c>
      <c r="D6" s="11" t="s">
        <v>46</v>
      </c>
    </row>
    <row r="7" spans="1:18">
      <c r="A7" s="9"/>
      <c r="B7" s="11" t="s">
        <v>42</v>
      </c>
      <c r="C7" s="11" t="s">
        <v>45</v>
      </c>
    </row>
    <row r="9" spans="1:18">
      <c r="A9" s="10"/>
      <c r="B9" s="11" t="s">
        <v>41</v>
      </c>
    </row>
    <row r="10" spans="1:18">
      <c r="A10" s="12"/>
      <c r="B10" s="11" t="s">
        <v>43</v>
      </c>
      <c r="C10" t="s">
        <v>47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2018-10-22T09:50:53Z</dcterms:modified>
</cp:coreProperties>
</file>