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Периоды">'[1]Списки'!$A$3:$A$4</definedName>
  </definedNames>
  <calcPr fullCalcOnLoad="1"/>
</workbook>
</file>

<file path=xl/sharedStrings.xml><?xml version="1.0" encoding="utf-8"?>
<sst xmlns="http://schemas.openxmlformats.org/spreadsheetml/2006/main" count="94" uniqueCount="82">
  <si>
    <t>Статьи</t>
  </si>
  <si>
    <t>Маржинальный доход</t>
  </si>
  <si>
    <t>НДФЛ</t>
  </si>
  <si>
    <t>Прочие расходы</t>
  </si>
  <si>
    <t>Изготовление конвертов</t>
  </si>
  <si>
    <t>Изготовление пакетов</t>
  </si>
  <si>
    <t>Изготовление пленки</t>
  </si>
  <si>
    <t>Переработка отходов</t>
  </si>
  <si>
    <t>Торговля</t>
  </si>
  <si>
    <t>ВСЕГО</t>
  </si>
  <si>
    <t>Затраты на содержание компаниии (Основное подразделение)</t>
  </si>
  <si>
    <t>Аренда помещений</t>
  </si>
  <si>
    <t xml:space="preserve">Информационные услуги </t>
  </si>
  <si>
    <t>Расходы на обслуживание автомобиля</t>
  </si>
  <si>
    <t>Реклама (продвижение сайта, директ)</t>
  </si>
  <si>
    <t>Транспортные расходы</t>
  </si>
  <si>
    <t xml:space="preserve">Услуги связи </t>
  </si>
  <si>
    <t xml:space="preserve">Юридические услуги </t>
  </si>
  <si>
    <t>Прочие затраты</t>
  </si>
  <si>
    <t>Затраты (Печатники)</t>
  </si>
  <si>
    <t>ОСАГО на а/м Газ</t>
  </si>
  <si>
    <t xml:space="preserve">Расходы на бензин </t>
  </si>
  <si>
    <t xml:space="preserve">Прочие материальные расходы </t>
  </si>
  <si>
    <t>Затраты (ЦЕХ)</t>
  </si>
  <si>
    <t xml:space="preserve">   Амортизация ОС</t>
  </si>
  <si>
    <t xml:space="preserve">Аренда водонагревателя </t>
  </si>
  <si>
    <t>Информационные услуги</t>
  </si>
  <si>
    <t>Прочие материальные расходы (ремонт электродвигателя и прочее)</t>
  </si>
  <si>
    <t>Расходы на нужды организации</t>
  </si>
  <si>
    <t>Прочие расходы (внереализационные)</t>
  </si>
  <si>
    <t>Благотворительная помощь</t>
  </si>
  <si>
    <t>Комиссия банка</t>
  </si>
  <si>
    <t>Проценты по договору займа</t>
  </si>
  <si>
    <t xml:space="preserve">Налог на имущество </t>
  </si>
  <si>
    <t>Прочие расходы по договору давальческого сырья</t>
  </si>
  <si>
    <t xml:space="preserve">      Реализация материалов</t>
  </si>
  <si>
    <t>Амортизация</t>
  </si>
  <si>
    <t xml:space="preserve">Расходы на обслуживание автомобиля </t>
  </si>
  <si>
    <t>Зарплата (Торговый отдел)</t>
  </si>
  <si>
    <t>Расходы на обслуживание автомобиля (Печатники)</t>
  </si>
  <si>
    <t>Прибыль до налогообложения</t>
  </si>
  <si>
    <t xml:space="preserve"> Налог на прибыль</t>
  </si>
  <si>
    <t xml:space="preserve"> Чистая прибыль </t>
  </si>
  <si>
    <t>Услуги прочие и продажа материалов</t>
  </si>
  <si>
    <t>Кт 90.01 (за вычетом Дт 90.03) ВЫРУЧКА (БЕЗ НДС)</t>
  </si>
  <si>
    <t>разбить по субконто</t>
  </si>
  <si>
    <t>Выручка(без НДС) - Себестоимость</t>
  </si>
  <si>
    <t>Зарплата</t>
  </si>
  <si>
    <t>разбить по видам расходов</t>
  </si>
  <si>
    <t>Управленческие расходы</t>
  </si>
  <si>
    <t>Нужна возможность выбирать по какому признаку сортировать (подразделение или вид расхода)</t>
  </si>
  <si>
    <t>Дт 90.08.1 Кт 26</t>
  </si>
  <si>
    <t>Дт 90.07.1  Кт 44</t>
  </si>
  <si>
    <t xml:space="preserve">Расходы на продажу </t>
  </si>
  <si>
    <t>Прибыль до налогообложения*20%</t>
  </si>
  <si>
    <t>Прибыль до налогообложения-Налог на прибыль</t>
  </si>
  <si>
    <t>Дт 90.02 Кт 41(43) СЕБЕСТОИМОСТЬ</t>
  </si>
  <si>
    <t>Дт 91.02.1</t>
  </si>
  <si>
    <t>сумма по видам субконто</t>
  </si>
  <si>
    <t xml:space="preserve">итого </t>
  </si>
  <si>
    <t>НДС</t>
  </si>
  <si>
    <t>Налог на прибыль</t>
  </si>
  <si>
    <t>Выручка, поступившая на расчетный счет от Покупателей</t>
  </si>
  <si>
    <t xml:space="preserve">Дт 51 Кт 62.01 </t>
  </si>
  <si>
    <t>Аванс, поступивший на расчетный счет от Покупателей</t>
  </si>
  <si>
    <t>Дт 51 Кт 62.02</t>
  </si>
  <si>
    <t>Дт 68.02 Кт 51</t>
  </si>
  <si>
    <t>Дт 68.04 Кт 51</t>
  </si>
  <si>
    <t>Оплачено с расчетного счета и кассы</t>
  </si>
  <si>
    <t>Дт 70 Кт 50</t>
  </si>
  <si>
    <t xml:space="preserve">Поставщикам </t>
  </si>
  <si>
    <t>Справочно за 1 квартал 2018</t>
  </si>
  <si>
    <t>Дт 60 Кт 51+ Дт 76 Кт 51</t>
  </si>
  <si>
    <t xml:space="preserve">Дт 68.01 Кт 51 </t>
  </si>
  <si>
    <t>Страховые взносы с ФОТ</t>
  </si>
  <si>
    <t>Дт 69 Кт 51</t>
  </si>
  <si>
    <t>Погашение займа</t>
  </si>
  <si>
    <t>Дт 67 Кт 51</t>
  </si>
  <si>
    <t>итого</t>
  </si>
  <si>
    <t>сумма</t>
  </si>
  <si>
    <t xml:space="preserve">Должна быть возможность выбрать как одно юр.лицо, так и все из 1С </t>
  </si>
  <si>
    <t xml:space="preserve">Бюджет Доходов и Расходов 1 кв 2018 год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</si>
</sst>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Sylfaen"/>
      <family val="1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55" applyFont="1" applyAlignment="1" applyProtection="1">
      <alignment horizontal="left" vertical="top" wrapText="1"/>
      <protection hidden="1"/>
    </xf>
    <xf numFmtId="0" fontId="4" fillId="0" borderId="0" xfId="55" applyFont="1" applyProtection="1">
      <alignment/>
      <protection hidden="1"/>
    </xf>
    <xf numFmtId="0" fontId="9" fillId="35" borderId="10" xfId="55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4" fillId="36" borderId="11" xfId="39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Border="1" applyAlignment="1" applyProtection="1">
      <alignment/>
      <protection hidden="1"/>
    </xf>
    <xf numFmtId="0" fontId="7" fillId="0" borderId="11" xfId="34" applyFont="1" applyFill="1" applyBorder="1" applyAlignment="1" applyProtection="1">
      <alignment horizontal="left" vertical="top" wrapText="1"/>
      <protection hidden="1"/>
    </xf>
    <xf numFmtId="4" fontId="4" fillId="0" borderId="10" xfId="55" applyNumberFormat="1" applyFont="1" applyFill="1" applyBorder="1" applyAlignment="1" applyProtection="1">
      <alignment horizontal="right" vertical="center"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4" fontId="4" fillId="36" borderId="10" xfId="48" applyNumberFormat="1" applyFont="1" applyFill="1" applyBorder="1" applyAlignment="1" applyProtection="1">
      <alignment horizontal="right" vertical="center"/>
      <protection hidden="1"/>
    </xf>
    <xf numFmtId="4" fontId="4" fillId="36" borderId="11" xfId="39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Border="1" applyAlignment="1" applyProtection="1">
      <alignment/>
      <protection hidden="1"/>
    </xf>
    <xf numFmtId="4" fontId="7" fillId="0" borderId="0" xfId="0" applyNumberFormat="1" applyFont="1" applyAlignment="1" applyProtection="1">
      <alignment/>
      <protection hidden="1"/>
    </xf>
    <xf numFmtId="4" fontId="4" fillId="0" borderId="11" xfId="34" applyNumberFormat="1" applyFont="1" applyFill="1" applyBorder="1" applyAlignment="1" applyProtection="1">
      <alignment horizontal="right" vertical="center"/>
      <protection hidden="1"/>
    </xf>
    <xf numFmtId="4" fontId="4" fillId="0" borderId="10" xfId="58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Alignment="1" applyProtection="1">
      <alignment/>
      <protection hidden="1"/>
    </xf>
    <xf numFmtId="4" fontId="7" fillId="37" borderId="10" xfId="55" applyNumberFormat="1" applyFont="1" applyFill="1" applyBorder="1" applyAlignment="1" applyProtection="1">
      <alignment horizontal="right" vertical="center"/>
      <protection hidden="1"/>
    </xf>
    <xf numFmtId="4" fontId="4" fillId="37" borderId="10" xfId="58" applyNumberFormat="1" applyFont="1" applyFill="1" applyBorder="1" applyAlignment="1" applyProtection="1">
      <alignment horizontal="right" vertical="center"/>
      <protection hidden="1"/>
    </xf>
    <xf numFmtId="4" fontId="7" fillId="37" borderId="10" xfId="58" applyNumberFormat="1" applyFont="1" applyFill="1" applyBorder="1" applyAlignment="1" applyProtection="1">
      <alignment horizontal="right" vertical="center"/>
      <protection hidden="1"/>
    </xf>
    <xf numFmtId="4" fontId="4" fillId="0" borderId="10" xfId="55" applyNumberFormat="1" applyFont="1" applyBorder="1" applyProtection="1">
      <alignment/>
      <protection hidden="1"/>
    </xf>
    <xf numFmtId="0" fontId="9" fillId="35" borderId="12" xfId="55" applyFont="1" applyFill="1" applyBorder="1" applyAlignment="1" applyProtection="1">
      <alignment horizontal="center" vertical="center" wrapText="1"/>
      <protection hidden="1"/>
    </xf>
    <xf numFmtId="0" fontId="10" fillId="0" borderId="12" xfId="55" applyFont="1" applyFill="1" applyBorder="1" applyAlignment="1" applyProtection="1">
      <alignment vertical="top" wrapText="1"/>
      <protection hidden="1"/>
    </xf>
    <xf numFmtId="0" fontId="10" fillId="36" borderId="12" xfId="48" applyFont="1" applyFill="1" applyBorder="1" applyAlignment="1" applyProtection="1">
      <alignment vertical="top" wrapText="1"/>
      <protection hidden="1"/>
    </xf>
    <xf numFmtId="0" fontId="10" fillId="36" borderId="12" xfId="39" applyFont="1" applyFill="1" applyBorder="1" applyAlignment="1" applyProtection="1">
      <alignment vertical="top" wrapText="1"/>
      <protection hidden="1"/>
    </xf>
    <xf numFmtId="0" fontId="4" fillId="0" borderId="12" xfId="58" applyFont="1" applyFill="1" applyBorder="1" applyAlignment="1" applyProtection="1">
      <alignment horizontal="left" vertical="top" wrapText="1"/>
      <protection hidden="1"/>
    </xf>
    <xf numFmtId="0" fontId="7" fillId="0" borderId="12" xfId="58" applyFont="1" applyFill="1" applyBorder="1" applyAlignment="1" applyProtection="1">
      <alignment horizontal="left" vertical="top" wrapText="1" indent="1"/>
      <protection hidden="1"/>
    </xf>
    <xf numFmtId="0" fontId="7" fillId="0" borderId="12" xfId="55" applyFont="1" applyFill="1" applyBorder="1" applyAlignment="1" applyProtection="1">
      <alignment horizontal="left" vertical="top" wrapText="1" indent="1"/>
      <protection hidden="1"/>
    </xf>
    <xf numFmtId="0" fontId="4" fillId="0" borderId="12" xfId="58" applyFont="1" applyFill="1" applyBorder="1" applyAlignment="1" applyProtection="1">
      <alignment horizontal="left" vertical="top" wrapText="1" indent="2"/>
      <protection hidden="1"/>
    </xf>
    <xf numFmtId="0" fontId="4" fillId="0" borderId="12" xfId="55" applyFont="1" applyFill="1" applyBorder="1" applyAlignment="1" applyProtection="1">
      <alignment horizontal="left" vertical="top" wrapText="1" indent="1"/>
      <protection hidden="1"/>
    </xf>
    <xf numFmtId="0" fontId="4" fillId="0" borderId="12" xfId="55" applyFont="1" applyFill="1" applyBorder="1" applyAlignment="1" applyProtection="1">
      <alignment horizontal="left" vertical="top" wrapText="1" indent="2"/>
      <protection hidden="1"/>
    </xf>
    <xf numFmtId="0" fontId="4" fillId="0" borderId="12" xfId="55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11" fillId="0" borderId="10" xfId="0" applyFont="1" applyBorder="1" applyAlignment="1" applyProtection="1">
      <alignment wrapText="1"/>
      <protection hidden="1"/>
    </xf>
    <xf numFmtId="4" fontId="11" fillId="38" borderId="10" xfId="55" applyNumberFormat="1" applyFont="1" applyFill="1" applyBorder="1" applyAlignment="1" applyProtection="1">
      <alignment horizontal="right" vertical="center"/>
      <protection hidden="1"/>
    </xf>
    <xf numFmtId="0" fontId="11" fillId="38" borderId="10" xfId="0" applyFont="1" applyFill="1" applyBorder="1" applyAlignment="1" applyProtection="1">
      <alignment wrapText="1"/>
      <protection hidden="1"/>
    </xf>
    <xf numFmtId="0" fontId="11" fillId="38" borderId="12" xfId="55" applyFont="1" applyFill="1" applyBorder="1" applyAlignment="1" applyProtection="1">
      <alignment horizontal="left" vertical="top" wrapText="1" indent="1"/>
      <protection hidden="1"/>
    </xf>
    <xf numFmtId="4" fontId="11" fillId="38" borderId="10" xfId="43" applyNumberFormat="1" applyFont="1" applyFill="1" applyBorder="1" applyAlignment="1" applyProtection="1">
      <alignment horizontal="right" vertical="center"/>
      <protection hidden="1"/>
    </xf>
    <xf numFmtId="0" fontId="11" fillId="38" borderId="12" xfId="43" applyFont="1" applyFill="1" applyBorder="1" applyAlignment="1" applyProtection="1">
      <alignment horizontal="left" vertical="top" wrapText="1"/>
      <protection hidden="1"/>
    </xf>
    <xf numFmtId="0" fontId="11" fillId="38" borderId="12" xfId="55" applyFont="1" applyFill="1" applyBorder="1" applyAlignment="1" applyProtection="1">
      <alignment horizontal="left" vertical="top" wrapText="1"/>
      <protection hidden="1"/>
    </xf>
    <xf numFmtId="4" fontId="7" fillId="38" borderId="10" xfId="0" applyNumberFormat="1" applyFont="1" applyFill="1" applyBorder="1" applyAlignment="1" applyProtection="1">
      <alignment/>
      <protection hidden="1"/>
    </xf>
    <xf numFmtId="0" fontId="11" fillId="38" borderId="12" xfId="34" applyFont="1" applyFill="1" applyBorder="1" applyAlignment="1" applyProtection="1">
      <alignment horizontal="left" vertical="top" wrapText="1"/>
      <protection hidden="1"/>
    </xf>
    <xf numFmtId="4" fontId="11" fillId="38" borderId="10" xfId="34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Alignment="1" applyProtection="1">
      <alignment/>
      <protection hidden="1"/>
    </xf>
    <xf numFmtId="0" fontId="12" fillId="38" borderId="10" xfId="0" applyFont="1" applyFill="1" applyBorder="1" applyAlignment="1" applyProtection="1">
      <alignment wrapText="1"/>
      <protection hidden="1"/>
    </xf>
    <xf numFmtId="4" fontId="11" fillId="38" borderId="10" xfId="55" applyNumberFormat="1" applyFont="1" applyFill="1" applyBorder="1" applyProtection="1">
      <alignment/>
      <protection hidden="1"/>
    </xf>
    <xf numFmtId="0" fontId="4" fillId="37" borderId="10" xfId="0" applyFont="1" applyFill="1" applyBorder="1" applyAlignment="1" applyProtection="1">
      <alignment wrapText="1"/>
      <protection hidden="1"/>
    </xf>
    <xf numFmtId="0" fontId="11" fillId="38" borderId="10" xfId="55" applyFont="1" applyFill="1" applyBorder="1" applyAlignment="1" applyProtection="1">
      <alignment horizontal="left" vertical="top" wrapText="1"/>
      <protection hidden="1"/>
    </xf>
    <xf numFmtId="0" fontId="6" fillId="0" borderId="10" xfId="55" applyFont="1" applyBorder="1" applyAlignment="1" applyProtection="1">
      <alignment horizontal="left" vertical="top" wrapText="1"/>
      <protection hidden="1"/>
    </xf>
    <xf numFmtId="0" fontId="4" fillId="0" borderId="10" xfId="55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4" fillId="0" borderId="15" xfId="0" applyFont="1" applyBorder="1" applyAlignment="1" applyProtection="1">
      <alignment horizontal="center" wrapText="1"/>
      <protection hidden="1"/>
    </xf>
    <xf numFmtId="0" fontId="4" fillId="0" borderId="16" xfId="0" applyFont="1" applyBorder="1" applyAlignment="1" applyProtection="1">
      <alignment horizont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wrapText="1"/>
      <protection hidden="1"/>
    </xf>
    <xf numFmtId="0" fontId="7" fillId="0" borderId="16" xfId="0" applyFont="1" applyBorder="1" applyAlignment="1" applyProtection="1">
      <alignment horizont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_форма Инвестфонд" xfId="34"/>
    <cellStyle name="Акцент2" xfId="35"/>
    <cellStyle name="Акцент3" xfId="36"/>
    <cellStyle name="Акцент4" xfId="37"/>
    <cellStyle name="Акцент5" xfId="38"/>
    <cellStyle name="Акцент5_форма Инвестфонд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7;&#1088;&#1072;&#1074;&#1083;&#1077;&#1085;&#1095;&#1077;&#1089;&#1082;&#1080;&#1081;%20&#1091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ДР"/>
      <sheetName val="Анализ постоянных затрат"/>
      <sheetName val="Исходные данные"/>
      <sheetName val="Списки"/>
    </sheetNames>
    <sheetDataSet>
      <sheetData sheetId="3">
        <row r="3">
          <cell r="A3" t="str">
            <v>Январь</v>
          </cell>
        </row>
        <row r="4">
          <cell r="A4" t="str">
            <v>Февраль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5"/>
  <sheetViews>
    <sheetView tabSelected="1" zoomScalePageLayoutView="0" workbookViewId="0" topLeftCell="A1">
      <selection activeCell="G7" sqref="G7"/>
    </sheetView>
  </sheetViews>
  <sheetFormatPr defaultColWidth="9.00390625" defaultRowHeight="12.75" outlineLevelRow="2"/>
  <cols>
    <col min="1" max="1" width="32.375" style="36" customWidth="1"/>
    <col min="2" max="2" width="56.75390625" style="1" customWidth="1"/>
    <col min="3" max="3" width="28.00390625" style="2" customWidth="1"/>
    <col min="4" max="4" width="36.25390625" style="2" customWidth="1"/>
    <col min="5" max="16384" width="9.125" style="2" customWidth="1"/>
  </cols>
  <sheetData>
    <row r="2" spans="1:7" ht="45" customHeight="1">
      <c r="A2" s="56" t="s">
        <v>81</v>
      </c>
      <c r="B2" s="56"/>
      <c r="C2" s="57"/>
      <c r="D2" s="52" t="s">
        <v>80</v>
      </c>
      <c r="E2" s="36"/>
      <c r="F2" s="36"/>
      <c r="G2" s="36"/>
    </row>
    <row r="3" spans="2:3" ht="12.75">
      <c r="B3" s="3"/>
      <c r="C3" s="4"/>
    </row>
    <row r="4" spans="1:4" s="35" customFormat="1" ht="47.25">
      <c r="A4" s="34"/>
      <c r="B4" s="23" t="s">
        <v>0</v>
      </c>
      <c r="C4" s="5" t="s">
        <v>44</v>
      </c>
      <c r="D4" s="5" t="s">
        <v>56</v>
      </c>
    </row>
    <row r="5" spans="1:4" s="6" customFormat="1" ht="20.25">
      <c r="A5" s="41"/>
      <c r="B5" s="45" t="s">
        <v>9</v>
      </c>
      <c r="C5" s="40">
        <f>SUM(C6:C11)</f>
        <v>29582527.390000004</v>
      </c>
      <c r="D5" s="40">
        <f>SUM(D6:D11)</f>
        <v>20272426.08</v>
      </c>
    </row>
    <row r="6" spans="1:4" s="6" customFormat="1" ht="14.25">
      <c r="A6" s="61" t="s">
        <v>45</v>
      </c>
      <c r="B6" s="24" t="s">
        <v>4</v>
      </c>
      <c r="C6" s="10">
        <v>1247798.73</v>
      </c>
      <c r="D6" s="11">
        <v>461149.05</v>
      </c>
    </row>
    <row r="7" spans="1:4" s="6" customFormat="1" ht="14.25">
      <c r="A7" s="62"/>
      <c r="B7" s="24" t="s">
        <v>5</v>
      </c>
      <c r="C7" s="10">
        <v>3869567.37</v>
      </c>
      <c r="D7" s="11">
        <v>633948.63</v>
      </c>
    </row>
    <row r="8" spans="1:4" s="6" customFormat="1" ht="14.25">
      <c r="A8" s="62"/>
      <c r="B8" s="24" t="s">
        <v>6</v>
      </c>
      <c r="C8" s="10">
        <v>22938471.39</v>
      </c>
      <c r="D8" s="11">
        <v>18417757.31</v>
      </c>
    </row>
    <row r="9" spans="1:4" s="6" customFormat="1" ht="14.25">
      <c r="A9" s="62"/>
      <c r="B9" s="24" t="s">
        <v>7</v>
      </c>
      <c r="C9" s="10">
        <v>132826.34</v>
      </c>
      <c r="D9" s="11">
        <v>0</v>
      </c>
    </row>
    <row r="10" spans="1:4" ht="14.25">
      <c r="A10" s="62"/>
      <c r="B10" s="25" t="s">
        <v>8</v>
      </c>
      <c r="C10" s="12">
        <v>1005255.51</v>
      </c>
      <c r="D10" s="11">
        <v>759571.09</v>
      </c>
    </row>
    <row r="11" spans="1:4" ht="14.25">
      <c r="A11" s="63"/>
      <c r="B11" s="26" t="s">
        <v>43</v>
      </c>
      <c r="C11" s="12">
        <f>334067.8+54540.25</f>
        <v>388608.05</v>
      </c>
      <c r="D11" s="11">
        <v>0</v>
      </c>
    </row>
    <row r="12" spans="1:4" s="8" customFormat="1" ht="12.75">
      <c r="A12" s="38"/>
      <c r="B12" s="7"/>
      <c r="C12" s="13"/>
      <c r="D12" s="14"/>
    </row>
    <row r="13" spans="1:4" s="8" customFormat="1" ht="12.75">
      <c r="A13" s="38"/>
      <c r="B13" s="27"/>
      <c r="C13" s="17"/>
      <c r="D13" s="11"/>
    </row>
    <row r="14" spans="1:4" s="6" customFormat="1" ht="20.25">
      <c r="A14" s="41"/>
      <c r="B14" s="47" t="s">
        <v>1</v>
      </c>
      <c r="C14" s="48">
        <f>C5-D5</f>
        <v>9310101.310000006</v>
      </c>
      <c r="D14" s="46" t="s">
        <v>46</v>
      </c>
    </row>
    <row r="15" spans="1:4" s="8" customFormat="1" ht="12.75">
      <c r="A15" s="38"/>
      <c r="B15" s="9"/>
      <c r="C15" s="16"/>
      <c r="D15" s="14"/>
    </row>
    <row r="16" spans="1:4" s="6" customFormat="1" ht="20.25">
      <c r="A16" s="41" t="s">
        <v>51</v>
      </c>
      <c r="B16" s="44" t="s">
        <v>49</v>
      </c>
      <c r="C16" s="43">
        <f>C18+C17+C27+C32+C39+C48</f>
        <v>5216700.859999999</v>
      </c>
      <c r="D16" s="15" t="s">
        <v>59</v>
      </c>
    </row>
    <row r="17" spans="1:4" s="6" customFormat="1" ht="33" customHeight="1" outlineLevel="1">
      <c r="A17" s="64" t="s">
        <v>50</v>
      </c>
      <c r="B17" s="28" t="s">
        <v>47</v>
      </c>
      <c r="C17" s="21">
        <v>807250.72</v>
      </c>
      <c r="D17" s="15"/>
    </row>
    <row r="18" spans="1:4" s="6" customFormat="1" ht="42.75" customHeight="1" outlineLevel="1">
      <c r="A18" s="65"/>
      <c r="B18" s="29" t="s">
        <v>10</v>
      </c>
      <c r="C18" s="19">
        <f>SUM(C19:C26)</f>
        <v>2158835.09</v>
      </c>
      <c r="D18" s="15" t="s">
        <v>58</v>
      </c>
    </row>
    <row r="19" spans="1:4" ht="12.75" outlineLevel="2">
      <c r="A19" s="58" t="s">
        <v>45</v>
      </c>
      <c r="B19" s="30" t="s">
        <v>11</v>
      </c>
      <c r="C19" s="17">
        <v>224550.87</v>
      </c>
      <c r="D19" s="18"/>
    </row>
    <row r="20" spans="1:4" ht="12.75" outlineLevel="2">
      <c r="A20" s="59"/>
      <c r="B20" s="30" t="s">
        <v>12</v>
      </c>
      <c r="C20" s="17">
        <v>142576.09</v>
      </c>
      <c r="D20" s="18"/>
    </row>
    <row r="21" spans="1:4" ht="12.75" outlineLevel="2">
      <c r="A21" s="59"/>
      <c r="B21" s="30" t="s">
        <v>13</v>
      </c>
      <c r="C21" s="17">
        <v>22588.98</v>
      </c>
      <c r="D21" s="18"/>
    </row>
    <row r="22" spans="1:4" ht="12.75" outlineLevel="2">
      <c r="A22" s="59"/>
      <c r="B22" s="30" t="s">
        <v>14</v>
      </c>
      <c r="C22" s="17">
        <v>1065686.21</v>
      </c>
      <c r="D22" s="18"/>
    </row>
    <row r="23" spans="1:4" ht="12.75" outlineLevel="2">
      <c r="A23" s="59"/>
      <c r="B23" s="30" t="s">
        <v>15</v>
      </c>
      <c r="C23" s="17">
        <v>342068.25</v>
      </c>
      <c r="D23" s="18"/>
    </row>
    <row r="24" spans="1:4" ht="12.75" outlineLevel="2">
      <c r="A24" s="59"/>
      <c r="B24" s="30" t="s">
        <v>16</v>
      </c>
      <c r="C24" s="17">
        <v>47077.4</v>
      </c>
      <c r="D24" s="18"/>
    </row>
    <row r="25" spans="1:4" ht="12.75" outlineLevel="2">
      <c r="A25" s="59"/>
      <c r="B25" s="30" t="s">
        <v>18</v>
      </c>
      <c r="C25" s="17">
        <v>14287.29</v>
      </c>
      <c r="D25" s="18"/>
    </row>
    <row r="26" spans="1:4" ht="12.75" outlineLevel="2">
      <c r="A26" s="60"/>
      <c r="B26" s="30" t="s">
        <v>17</v>
      </c>
      <c r="C26" s="17">
        <v>300000</v>
      </c>
      <c r="D26" s="18"/>
    </row>
    <row r="27" spans="1:4" s="6" customFormat="1" ht="12.75" outlineLevel="1">
      <c r="A27" s="37"/>
      <c r="B27" s="29" t="s">
        <v>19</v>
      </c>
      <c r="C27" s="19">
        <f>SUM(C28:C31)</f>
        <v>23827.120000000003</v>
      </c>
      <c r="D27" s="15" t="s">
        <v>58</v>
      </c>
    </row>
    <row r="28" spans="1:4" ht="12.75" outlineLevel="2">
      <c r="A28" s="58" t="s">
        <v>45</v>
      </c>
      <c r="B28" s="30" t="s">
        <v>20</v>
      </c>
      <c r="C28" s="17">
        <v>17043.56</v>
      </c>
      <c r="D28" s="18"/>
    </row>
    <row r="29" spans="1:4" ht="12.75" outlineLevel="2">
      <c r="A29" s="59"/>
      <c r="B29" s="30" t="s">
        <v>21</v>
      </c>
      <c r="C29" s="17">
        <v>1033.74</v>
      </c>
      <c r="D29" s="18"/>
    </row>
    <row r="30" spans="1:4" ht="12.75" outlineLevel="2">
      <c r="A30" s="60"/>
      <c r="B30" s="30" t="s">
        <v>22</v>
      </c>
      <c r="C30" s="17">
        <v>5749.82</v>
      </c>
      <c r="D30" s="18"/>
    </row>
    <row r="31" spans="1:4" ht="12.75" outlineLevel="2">
      <c r="A31" s="38"/>
      <c r="B31" s="30"/>
      <c r="C31" s="17"/>
      <c r="D31" s="18"/>
    </row>
    <row r="32" spans="1:4" s="6" customFormat="1" ht="12.75" outlineLevel="1">
      <c r="A32" s="37"/>
      <c r="B32" s="28" t="s">
        <v>23</v>
      </c>
      <c r="C32" s="20">
        <f>SUM(C33:C38)</f>
        <v>322510.88</v>
      </c>
      <c r="D32" s="15" t="s">
        <v>58</v>
      </c>
    </row>
    <row r="33" spans="1:4" s="6" customFormat="1" ht="12.75" outlineLevel="1">
      <c r="A33" s="58" t="s">
        <v>45</v>
      </c>
      <c r="B33" s="31" t="s">
        <v>24</v>
      </c>
      <c r="C33" s="10">
        <v>85435.16</v>
      </c>
      <c r="D33" s="15"/>
    </row>
    <row r="34" spans="1:4" ht="12.75" outlineLevel="2">
      <c r="A34" s="59"/>
      <c r="B34" s="30" t="s">
        <v>25</v>
      </c>
      <c r="C34" s="17">
        <v>2135.59</v>
      </c>
      <c r="D34" s="18"/>
    </row>
    <row r="35" spans="1:4" ht="12.75" outlineLevel="2">
      <c r="A35" s="59"/>
      <c r="B35" s="30" t="s">
        <v>26</v>
      </c>
      <c r="C35" s="17">
        <v>30000</v>
      </c>
      <c r="D35" s="18"/>
    </row>
    <row r="36" spans="1:4" ht="25.5" outlineLevel="2">
      <c r="A36" s="59"/>
      <c r="B36" s="30" t="s">
        <v>27</v>
      </c>
      <c r="C36" s="17">
        <v>150690.56</v>
      </c>
      <c r="D36" s="18"/>
    </row>
    <row r="37" spans="1:4" ht="12.75" outlineLevel="2">
      <c r="A37" s="59"/>
      <c r="B37" s="30" t="s">
        <v>28</v>
      </c>
      <c r="C37" s="17">
        <v>26707.2</v>
      </c>
      <c r="D37" s="18"/>
    </row>
    <row r="38" spans="1:4" ht="12.75" outlineLevel="2">
      <c r="A38" s="60"/>
      <c r="B38" s="30" t="s">
        <v>15</v>
      </c>
      <c r="C38" s="17">
        <v>27542.37</v>
      </c>
      <c r="D38" s="18"/>
    </row>
    <row r="39" spans="1:4" s="6" customFormat="1" ht="20.25" outlineLevel="1">
      <c r="A39" s="41" t="s">
        <v>52</v>
      </c>
      <c r="B39" s="42" t="s">
        <v>53</v>
      </c>
      <c r="C39" s="40">
        <f>SUM(C40:C47)</f>
        <v>1075639.6700000002</v>
      </c>
      <c r="D39" s="15" t="s">
        <v>58</v>
      </c>
    </row>
    <row r="40" spans="1:4" ht="12.75" outlineLevel="2">
      <c r="A40" s="58" t="s">
        <v>45</v>
      </c>
      <c r="B40" s="30" t="s">
        <v>36</v>
      </c>
      <c r="C40" s="17">
        <v>73013.16</v>
      </c>
      <c r="D40" s="18"/>
    </row>
    <row r="41" spans="1:4" ht="12.75" outlineLevel="2">
      <c r="A41" s="59"/>
      <c r="B41" s="30" t="s">
        <v>37</v>
      </c>
      <c r="C41" s="17">
        <v>26485.12</v>
      </c>
      <c r="D41" s="18"/>
    </row>
    <row r="42" spans="1:4" ht="12.75" outlineLevel="2">
      <c r="A42" s="59"/>
      <c r="B42" s="30" t="s">
        <v>15</v>
      </c>
      <c r="C42" s="17">
        <v>410463.26</v>
      </c>
      <c r="D42" s="18"/>
    </row>
    <row r="43" spans="1:4" ht="12.75" outlineLevel="2">
      <c r="A43" s="59"/>
      <c r="B43" s="30" t="s">
        <v>38</v>
      </c>
      <c r="C43" s="17">
        <v>430205.84</v>
      </c>
      <c r="D43" s="18"/>
    </row>
    <row r="44" spans="1:4" ht="12.75" outlineLevel="2">
      <c r="A44" s="59"/>
      <c r="B44" s="30" t="s">
        <v>39</v>
      </c>
      <c r="C44" s="17">
        <v>107213.43</v>
      </c>
      <c r="D44" s="18"/>
    </row>
    <row r="45" spans="1:4" ht="12.75" outlineLevel="2">
      <c r="A45" s="60"/>
      <c r="B45" s="30" t="s">
        <v>3</v>
      </c>
      <c r="C45" s="17">
        <f>18212.05+10046.81</f>
        <v>28258.86</v>
      </c>
      <c r="D45" s="18"/>
    </row>
    <row r="46" spans="1:4" ht="33" customHeight="1" outlineLevel="2">
      <c r="A46" s="64" t="s">
        <v>50</v>
      </c>
      <c r="B46" s="30"/>
      <c r="C46" s="17"/>
      <c r="D46" s="18"/>
    </row>
    <row r="47" spans="1:4" ht="36" customHeight="1" outlineLevel="2">
      <c r="A47" s="65"/>
      <c r="B47" s="30"/>
      <c r="C47" s="17"/>
      <c r="D47" s="18"/>
    </row>
    <row r="48" spans="1:4" s="6" customFormat="1" ht="40.5" outlineLevel="1">
      <c r="A48" s="41" t="s">
        <v>57</v>
      </c>
      <c r="B48" s="42" t="s">
        <v>29</v>
      </c>
      <c r="C48" s="40">
        <f>SUM(C49:C54)</f>
        <v>828637.38</v>
      </c>
      <c r="D48" s="15" t="s">
        <v>58</v>
      </c>
    </row>
    <row r="49" spans="1:4" ht="12.75" outlineLevel="2">
      <c r="A49" s="58" t="s">
        <v>48</v>
      </c>
      <c r="B49" s="32" t="s">
        <v>30</v>
      </c>
      <c r="C49" s="17">
        <v>10000</v>
      </c>
      <c r="D49" s="18"/>
    </row>
    <row r="50" spans="1:4" ht="12.75" outlineLevel="2">
      <c r="A50" s="59"/>
      <c r="B50" s="32" t="s">
        <v>31</v>
      </c>
      <c r="C50" s="17">
        <v>41860.31</v>
      </c>
      <c r="D50" s="18"/>
    </row>
    <row r="51" spans="1:4" ht="12.75" outlineLevel="2">
      <c r="A51" s="59"/>
      <c r="B51" s="32" t="s">
        <v>33</v>
      </c>
      <c r="C51" s="17">
        <v>6885</v>
      </c>
      <c r="D51" s="18"/>
    </row>
    <row r="52" spans="1:4" ht="12.75" outlineLevel="2">
      <c r="A52" s="59"/>
      <c r="B52" s="32" t="s">
        <v>32</v>
      </c>
      <c r="C52" s="17">
        <v>267819.17</v>
      </c>
      <c r="D52" s="18"/>
    </row>
    <row r="53" spans="1:4" ht="12.75" outlineLevel="2">
      <c r="A53" s="59"/>
      <c r="B53" s="32" t="s">
        <v>34</v>
      </c>
      <c r="C53" s="17">
        <v>439498.62</v>
      </c>
      <c r="D53" s="18"/>
    </row>
    <row r="54" spans="1:4" s="8" customFormat="1" ht="12.75">
      <c r="A54" s="60"/>
      <c r="B54" s="27" t="s">
        <v>35</v>
      </c>
      <c r="C54" s="17">
        <v>62574.28</v>
      </c>
      <c r="D54" s="14"/>
    </row>
    <row r="55" spans="1:4" s="6" customFormat="1" ht="20.25">
      <c r="A55" s="41"/>
      <c r="B55" s="45" t="s">
        <v>40</v>
      </c>
      <c r="C55" s="40">
        <f>C14-C16</f>
        <v>4093400.4500000067</v>
      </c>
      <c r="D55" s="15"/>
    </row>
    <row r="56" spans="1:4" ht="12.75">
      <c r="A56" s="38"/>
      <c r="B56" s="33" t="s">
        <v>41</v>
      </c>
      <c r="C56" s="22">
        <f>C55*20/100</f>
        <v>818680.0900000014</v>
      </c>
      <c r="D56" s="49" t="s">
        <v>54</v>
      </c>
    </row>
    <row r="57" spans="1:4" ht="20.25">
      <c r="A57" s="50"/>
      <c r="B57" s="45" t="s">
        <v>42</v>
      </c>
      <c r="C57" s="51">
        <f>C55-C56</f>
        <v>3274720.3600000055</v>
      </c>
      <c r="D57" s="2" t="s">
        <v>55</v>
      </c>
    </row>
    <row r="58" spans="2:3" ht="12.75">
      <c r="B58" s="3"/>
      <c r="C58" s="4"/>
    </row>
    <row r="59" spans="2:3" ht="12.75">
      <c r="B59" s="3"/>
      <c r="C59" s="4"/>
    </row>
    <row r="60" spans="2:3" ht="12.75">
      <c r="B60" s="3"/>
      <c r="C60" s="4"/>
    </row>
    <row r="61" spans="1:3" ht="40.5">
      <c r="A61" s="39" t="s">
        <v>71</v>
      </c>
      <c r="B61" s="53" t="s">
        <v>62</v>
      </c>
      <c r="C61" s="4"/>
    </row>
    <row r="62" spans="1:3" ht="20.25">
      <c r="A62" s="39"/>
      <c r="B62" s="54" t="s">
        <v>63</v>
      </c>
      <c r="C62" s="4"/>
    </row>
    <row r="63" spans="1:3" ht="40.5">
      <c r="A63" s="39"/>
      <c r="B63" s="53" t="s">
        <v>64</v>
      </c>
      <c r="C63" s="4"/>
    </row>
    <row r="64" spans="1:3" ht="20.25">
      <c r="A64" s="39"/>
      <c r="B64" s="54" t="s">
        <v>65</v>
      </c>
      <c r="C64" s="4"/>
    </row>
    <row r="65" spans="1:3" ht="40.5">
      <c r="A65" s="39"/>
      <c r="B65" s="53" t="s">
        <v>68</v>
      </c>
      <c r="C65" s="4"/>
    </row>
    <row r="66" spans="1:3" ht="12.75">
      <c r="A66" s="38" t="s">
        <v>70</v>
      </c>
      <c r="B66" s="55" t="s">
        <v>72</v>
      </c>
      <c r="C66" s="4"/>
    </row>
    <row r="67" spans="1:3" ht="12.75">
      <c r="A67" s="38" t="s">
        <v>60</v>
      </c>
      <c r="B67" s="55" t="s">
        <v>66</v>
      </c>
      <c r="C67" s="4"/>
    </row>
    <row r="68" spans="1:3" ht="12.75">
      <c r="A68" s="38" t="s">
        <v>61</v>
      </c>
      <c r="B68" s="55" t="s">
        <v>67</v>
      </c>
      <c r="C68" s="4"/>
    </row>
    <row r="69" spans="1:3" ht="12.75">
      <c r="A69" s="38" t="s">
        <v>47</v>
      </c>
      <c r="B69" s="55" t="s">
        <v>69</v>
      </c>
      <c r="C69" s="4"/>
    </row>
    <row r="70" spans="1:3" ht="16.5" customHeight="1">
      <c r="A70" s="38" t="s">
        <v>2</v>
      </c>
      <c r="B70" s="55" t="s">
        <v>73</v>
      </c>
      <c r="C70" s="4"/>
    </row>
    <row r="71" spans="1:3" ht="12.75">
      <c r="A71" s="38" t="s">
        <v>74</v>
      </c>
      <c r="B71" s="55" t="s">
        <v>75</v>
      </c>
      <c r="C71" s="4"/>
    </row>
    <row r="72" spans="1:3" ht="12.75">
      <c r="A72" s="38" t="s">
        <v>76</v>
      </c>
      <c r="B72" s="55" t="s">
        <v>77</v>
      </c>
      <c r="C72" s="4"/>
    </row>
    <row r="73" spans="1:3" ht="12.75">
      <c r="A73" s="38" t="s">
        <v>78</v>
      </c>
      <c r="B73" s="55" t="s">
        <v>79</v>
      </c>
      <c r="C73" s="4"/>
    </row>
    <row r="74" spans="2:3" ht="12.75">
      <c r="B74" s="3"/>
      <c r="C74" s="4"/>
    </row>
    <row r="75" spans="2:3" ht="12.75">
      <c r="B75" s="3"/>
      <c r="C75" s="4"/>
    </row>
    <row r="76" spans="2:3" ht="12.75">
      <c r="B76" s="3"/>
      <c r="C76" s="4"/>
    </row>
    <row r="77" spans="2:3" ht="12.75">
      <c r="B77" s="3"/>
      <c r="C77" s="4"/>
    </row>
    <row r="78" spans="2:3" ht="12.75">
      <c r="B78" s="3"/>
      <c r="C78" s="4"/>
    </row>
    <row r="79" spans="2:3" ht="12.75">
      <c r="B79" s="3"/>
      <c r="C79" s="4"/>
    </row>
    <row r="80" spans="2:3" ht="12.75">
      <c r="B80" s="3"/>
      <c r="C80" s="4"/>
    </row>
    <row r="81" spans="2:3" ht="12.75">
      <c r="B81" s="3"/>
      <c r="C81" s="4"/>
    </row>
    <row r="82" spans="2:3" ht="12.75">
      <c r="B82" s="3"/>
      <c r="C82" s="4"/>
    </row>
    <row r="83" spans="2:3" ht="12.75">
      <c r="B83" s="3"/>
      <c r="C83" s="4"/>
    </row>
    <row r="84" spans="2:3" ht="12.75">
      <c r="B84" s="3"/>
      <c r="C84" s="4"/>
    </row>
    <row r="85" spans="2:3" ht="12.75">
      <c r="B85" s="3"/>
      <c r="C85" s="4"/>
    </row>
    <row r="86" spans="2:3" ht="12.75">
      <c r="B86" s="3"/>
      <c r="C86" s="4"/>
    </row>
    <row r="87" spans="2:3" ht="12.75">
      <c r="B87" s="3"/>
      <c r="C87" s="4"/>
    </row>
    <row r="88" spans="2:3" ht="12.75">
      <c r="B88" s="3"/>
      <c r="C88" s="4"/>
    </row>
    <row r="89" spans="2:3" ht="12.75">
      <c r="B89" s="3"/>
      <c r="C89" s="4"/>
    </row>
    <row r="90" spans="2:3" ht="12.75">
      <c r="B90" s="3"/>
      <c r="C90" s="4"/>
    </row>
    <row r="91" spans="2:3" ht="12.75">
      <c r="B91" s="3"/>
      <c r="C91" s="4"/>
    </row>
    <row r="92" spans="2:3" ht="12.75">
      <c r="B92" s="3"/>
      <c r="C92" s="4"/>
    </row>
    <row r="93" spans="2:3" ht="12.75">
      <c r="B93" s="3"/>
      <c r="C93" s="4"/>
    </row>
    <row r="94" spans="2:3" ht="12.75">
      <c r="B94" s="3"/>
      <c r="C94" s="4"/>
    </row>
    <row r="95" spans="2:3" ht="12.75">
      <c r="B95" s="3"/>
      <c r="C95" s="4"/>
    </row>
    <row r="96" spans="2:3" ht="12.75">
      <c r="B96" s="3"/>
      <c r="C96" s="4"/>
    </row>
    <row r="97" spans="2:3" ht="12.75">
      <c r="B97" s="3"/>
      <c r="C97" s="4"/>
    </row>
    <row r="98" spans="2:3" ht="12.75">
      <c r="B98" s="3"/>
      <c r="C98" s="4"/>
    </row>
    <row r="99" spans="2:3" ht="12.75">
      <c r="B99" s="3"/>
      <c r="C99" s="4"/>
    </row>
    <row r="100" spans="2:3" ht="12.75">
      <c r="B100" s="3"/>
      <c r="C100" s="4"/>
    </row>
    <row r="101" spans="2:3" ht="12.75">
      <c r="B101" s="3"/>
      <c r="C101" s="4"/>
    </row>
    <row r="102" spans="2:3" ht="12.75">
      <c r="B102" s="3"/>
      <c r="C102" s="4"/>
    </row>
    <row r="103" spans="2:3" ht="12.75">
      <c r="B103" s="3"/>
      <c r="C103" s="4"/>
    </row>
    <row r="104" spans="2:3" ht="12.75">
      <c r="B104" s="3"/>
      <c r="C104" s="4"/>
    </row>
    <row r="105" spans="2:3" ht="12.75">
      <c r="B105" s="3"/>
      <c r="C105" s="4"/>
    </row>
  </sheetData>
  <sheetProtection/>
  <mergeCells count="9">
    <mergeCell ref="A2:C2"/>
    <mergeCell ref="A49:A54"/>
    <mergeCell ref="A6:A11"/>
    <mergeCell ref="A19:A26"/>
    <mergeCell ref="A28:A30"/>
    <mergeCell ref="A33:A38"/>
    <mergeCell ref="A40:A45"/>
    <mergeCell ref="A17:A18"/>
    <mergeCell ref="A46:A4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АБИТАРЕ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</dc:creator>
  <cp:keywords/>
  <dc:description/>
  <cp:lastModifiedBy>roma</cp:lastModifiedBy>
  <cp:lastPrinted>2018-06-18T08:56:34Z</cp:lastPrinted>
  <dcterms:created xsi:type="dcterms:W3CDTF">2000-12-06T17:26:26Z</dcterms:created>
  <dcterms:modified xsi:type="dcterms:W3CDTF">2018-07-16T06:34:11Z</dcterms:modified>
  <cp:category/>
  <cp:version/>
  <cp:contentType/>
  <cp:contentStatus/>
</cp:coreProperties>
</file>