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48" activeTab="0"/>
  </bookViews>
  <sheets>
    <sheet name="Лист 1 С для 1С 8.0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'Лист 1 С для 1С 8.0'!$A$22:$Z$36</definedName>
    <definedName name="a" localSheetId="0" hidden="1">{"'Лист1'!$A$6"}</definedName>
    <definedName name="a" hidden="1">{"'Лист1'!$A$6"}</definedName>
    <definedName name="data">'[1]К.Р.'!#REF!</definedName>
    <definedName name="footer">'[1]К.Р.'!#REF!</definedName>
    <definedName name="ggggggg" localSheetId="0" hidden="1">{"'Лист1'!$A$6"}</definedName>
    <definedName name="ggggggg" hidden="1">{"'Лист1'!$A$6"}</definedName>
    <definedName name="GKI">'[2]заявка'!#REF!</definedName>
    <definedName name="group1_data">'[3]заявка'!#REF!</definedName>
    <definedName name="group2_data">'[1]К.Р.'!#REF!</definedName>
    <definedName name="header">#REF!</definedName>
    <definedName name="hs_vk_artikel_gesamt">#REF!</definedName>
    <definedName name="HTML_CodePage" hidden="1">1251</definedName>
    <definedName name="HTML_Control" localSheetId="0" hidden="1">{"'Лист1'!$A$6"}</definedName>
    <definedName name="HTML_Control" hidden="1">{"'Лист1'!$A$6"}</definedName>
    <definedName name="HTML_Description" hidden="1">""</definedName>
    <definedName name="HTML_Email" hidden="1">""</definedName>
    <definedName name="HTML_Header" hidden="1">"Лист1"</definedName>
    <definedName name="HTML_LastUpdate" hidden="1">"02.02.00"</definedName>
    <definedName name="HTML_LineAfter" hidden="1">FALSE</definedName>
    <definedName name="HTML_LineBefore" hidden="1">FALSE</definedName>
    <definedName name="HTML_Name" hidden="1">"Казаков И.А."</definedName>
    <definedName name="HTML_OBDlg2" hidden="1">TRUE</definedName>
    <definedName name="HTML_OBDlg4" hidden="1">TRUE</definedName>
    <definedName name="HTML_OS" hidden="1">0</definedName>
    <definedName name="HTML_PathFile" hidden="1">"K:\PRICE\price.htm"</definedName>
    <definedName name="HTML_Title" hidden="1">"Прайс-лист РААЗ"</definedName>
    <definedName name="nfy" localSheetId="0" hidden="1">{"'Лист1'!$A$6"}</definedName>
    <definedName name="nfy" hidden="1">{"'Лист1'!$A$6"}</definedName>
    <definedName name="RANGE3">'[6]заявка'!#REF!</definedName>
    <definedName name="RANGE4">'[6]заявка'!#REF!</definedName>
    <definedName name="s" localSheetId="0" hidden="1">{#N/A,#N/A,TRUE,"Норильск III";#N/A,#N/A,TRUE,"Североникель III";#N/A,#N/A,TRUE,"Печенга III"}</definedName>
    <definedName name="s" hidden="1">{#N/A,#N/A,TRUE,"Норильск III";#N/A,#N/A,TRUE,"Североникель III";#N/A,#N/A,TRUE,"Печенга III"}</definedName>
    <definedName name="sss" localSheetId="0" hidden="1">{"'Лист1'!$A$6"}</definedName>
    <definedName name="sss" hidden="1">{"'Лист1'!$A$6"}</definedName>
    <definedName name="TOTAL">'[6]заявка'!#REF!</definedName>
    <definedName name="vvvvv" localSheetId="0" hidden="1">{"'Лист1'!$A$6"}</definedName>
    <definedName name="vvvvv" hidden="1">{"'Лист1'!$A$6"}</definedName>
    <definedName name="wrn.III._.квартал." localSheetId="0" hidden="1">{#N/A,#N/A,TRUE,"Норильск III";#N/A,#N/A,TRUE,"Североникель III";#N/A,#N/A,TRUE,"Печенга III"}</definedName>
    <definedName name="wrn.III._.квартал." hidden="1">{#N/A,#N/A,TRUE,"Норильск III";#N/A,#N/A,TRUE,"Североникель III";#N/A,#N/A,TRUE,"Печенга III"}</definedName>
    <definedName name="Z_32914296_6C31_4ABA_BD04_B82BB3AEE2D4_.wvu.FilterData" localSheetId="0" hidden="1">'Лист 1 С для 1С 8.0'!$A$22:$Z$35</definedName>
    <definedName name="Z_43ADCB17_DD3D_4C7F_B219_EAC308F1016E_.wvu.FilterData" localSheetId="0" hidden="1">'Лист 1 С для 1С 8.0'!$A$22:$Z$35</definedName>
    <definedName name="Z_76A1FCE3_7480_11D3_A213_00A0244F6D87_.wvu.PrintTitles" hidden="1">#REF!</definedName>
    <definedName name="Z_77D28B16_B7FE_405F_99B2_C9B05A19E283_.wvu.FilterData" localSheetId="0" hidden="1">'Лист 1 С для 1С 8.0'!$A$22:$Z$35</definedName>
    <definedName name="Z_8358DD6C_D4CE_4C20_A3A7_9A8C63FCCE8A_.wvu.FilterData" localSheetId="0" hidden="1">'Лист 1 С для 1С 8.0'!$A$22:$Z$35</definedName>
    <definedName name="Z_8736EE71_74BD_11D3_B29E_00A02425C4D3_.wvu.PrintTitles" hidden="1">#REF!</definedName>
    <definedName name="Z_A8382B33_E2B4_4330_B61A_C186CF212B39_.wvu.FilterData" localSheetId="0" hidden="1">'Лист 1 С для 1С 8.0'!$A$22:$Z$35</definedName>
    <definedName name="Z_C9194940_7599_11D3_AB38_006097B36CB2_.wvu.PrintTitles" hidden="1">#REF!</definedName>
    <definedName name="Z_C935A1BF_90AD_44D7_8181_8B9DB419EEF8_.wvu.FilterData" localSheetId="0" hidden="1">'Лист 1 С для 1С 8.0'!$A$22:$Z$35</definedName>
    <definedName name="Z_DC2712D6_654F_4BFE_AA62_DF7F6F7C4A06_.wvu.FilterData" localSheetId="0" hidden="1">'Лист 1 С для 1С 8.0'!$A$22:$Z$35</definedName>
    <definedName name="Z_E64C5E10_7571_11D3_88FC_0060973D788D_.wvu.PrintTitles" hidden="1">#REF!</definedName>
    <definedName name="Z_F6D8387E_A0C0_4C11_B099_8E7B9A2DCAF0_.wvu.FilterData" localSheetId="0" hidden="1">'Лист 1 С для 1С 8.0'!$A$22:$Z$35</definedName>
    <definedName name="А1">#REF!</definedName>
    <definedName name="аааа" localSheetId="0" hidden="1">{"'Лист1'!$A$6"}</definedName>
    <definedName name="аааа" hidden="1">{"'Лист1'!$A$6"}</definedName>
    <definedName name="ааааааааааааааа" localSheetId="0" hidden="1">{"'Лист1'!$A$6"}</definedName>
    <definedName name="ааааааааааааааа" hidden="1">{"'Лист1'!$A$6"}</definedName>
    <definedName name="ааааааааааааааааа" localSheetId="0" hidden="1">{"'Лист1'!$A$6"}</definedName>
    <definedName name="ааааааааааааааааа" hidden="1">{"'Лист1'!$A$6"}</definedName>
    <definedName name="аааааааааааааааааа" localSheetId="0" hidden="1">{#N/A,#N/A,TRUE,"Норильск III";#N/A,#N/A,TRUE,"Североникель III";#N/A,#N/A,TRUE,"Печенга III"}</definedName>
    <definedName name="аааааааааааааааааа" hidden="1">{#N/A,#N/A,TRUE,"Норильск III";#N/A,#N/A,TRUE,"Североникель III";#N/A,#N/A,TRUE,"Печенга III"}</definedName>
    <definedName name="аааааааааааааааааааа" localSheetId="0" hidden="1">{#N/A,#N/A,TRUE,"Норильск III";#N/A,#N/A,TRUE,"Североникель III";#N/A,#N/A,TRUE,"Печенга III"}</definedName>
    <definedName name="аааааааааааааааааааа" hidden="1">{#N/A,#N/A,TRUE,"Норильск III";#N/A,#N/A,TRUE,"Североникель III";#N/A,#N/A,TRUE,"Печенга III"}</definedName>
    <definedName name="вапр">#REF!</definedName>
    <definedName name="вввввввввв" localSheetId="0" hidden="1">{"'Лист1'!$A$6"}</definedName>
    <definedName name="вввввввввв" hidden="1">{"'Лист1'!$A$6"}</definedName>
    <definedName name="далюм">#REF!</definedName>
    <definedName name="ддддддд" localSheetId="0" hidden="1">{"'Лист1'!$A$6"}</definedName>
    <definedName name="ддддддд" hidden="1">{"'Лист1'!$A$6"}</definedName>
    <definedName name="ддддддддддддддд" localSheetId="0" hidden="1">{"'Лист1'!$A$6"}</definedName>
    <definedName name="ддддддддддддддд" hidden="1">{"'Лист1'!$A$6"}</definedName>
    <definedName name="дмедь">#REF!</definedName>
    <definedName name="зналюм">#REF!</definedName>
    <definedName name="знмедь">#REF!</definedName>
    <definedName name="ЗЧ_АСТ_МЕСЯЦ_2010">#REF!</definedName>
    <definedName name="ЗЧ_АСТ_СУММА_2010">#REF!</definedName>
    <definedName name="ЗЧ_АТК_МЕСЯЦ_2010">#REF!</definedName>
    <definedName name="ЗЧ_АТК_СУММА_2010">#REF!</definedName>
    <definedName name="ЗЧ_МЕСЯЦ_2010">#REF!</definedName>
    <definedName name="ЗЧ_СУММА_2010">#REF!</definedName>
    <definedName name="кккк" localSheetId="0" hidden="1">{#N/A,#N/A,TRUE,"Норильск III";#N/A,#N/A,TRUE,"Североникель III";#N/A,#N/A,TRUE,"Печенга III"}</definedName>
    <definedName name="кккк" hidden="1">{#N/A,#N/A,TRUE,"Норильск III";#N/A,#N/A,TRUE,"Североникель III";#N/A,#N/A,TRUE,"Печенга III"}</definedName>
    <definedName name="Красноярск" localSheetId="0" hidden="1">{"'Лист1'!$A$6"}</definedName>
    <definedName name="Красноярск" hidden="1">{"'Лист1'!$A$6"}</definedName>
    <definedName name="мммм" localSheetId="0" hidden="1">{"'Лист1'!$A$6"}</definedName>
    <definedName name="мммм" hidden="1">{"'Лист1'!$A$6"}</definedName>
    <definedName name="ммммм" localSheetId="0" hidden="1">{"'Лист1'!$A$6"}</definedName>
    <definedName name="ммммм" hidden="1">{"'Лист1'!$A$6"}</definedName>
    <definedName name="мммммм" localSheetId="0" hidden="1">{"'Лист1'!$A$6"}</definedName>
    <definedName name="мммммм" hidden="1">{"'Лист1'!$A$6"}</definedName>
    <definedName name="нержд">#REF!</definedName>
    <definedName name="нерзн">#REF!</definedName>
    <definedName name="ОАО__КАРБЮРАТОРНЫЙ_ЗАВОД">#REF!</definedName>
    <definedName name="ооо" hidden="1">'[12]#ССЫЛКА'!$3:$6</definedName>
    <definedName name="Письмо" localSheetId="0" hidden="1">{"'Лист1'!$A$6"}</definedName>
    <definedName name="Письмо" hidden="1">{"'Лист1'!$A$6"}</definedName>
    <definedName name="пппп" localSheetId="0" hidden="1">{"'Лист1'!$A$6"}</definedName>
    <definedName name="пппп" hidden="1">{"'Лист1'!$A$6"}</definedName>
    <definedName name="пппппп" localSheetId="0" hidden="1">{"'Лист1'!$A$6"}</definedName>
    <definedName name="пппппп" hidden="1">{"'Лист1'!$A$6"}</definedName>
    <definedName name="прайс" localSheetId="0" hidden="1">{"'Лист1'!$A$6"}</definedName>
    <definedName name="прайс" hidden="1">{"'Лист1'!$A$6"}</definedName>
    <definedName name="Прайс3" localSheetId="0" hidden="1">{"'Лист1'!$A$6"}</definedName>
    <definedName name="Прайс3" hidden="1">{"'Лист1'!$A$6"}</definedName>
    <definedName name="ррр" localSheetId="0" hidden="1">{"'Лист1'!$A$6"}</definedName>
    <definedName name="ррр" hidden="1">{"'Лист1'!$A$6"}</definedName>
    <definedName name="рррррррррррррррр" localSheetId="0" hidden="1">{"'Лист1'!$A$6"}</definedName>
    <definedName name="рррррррррррррррр" hidden="1">{"'Лист1'!$A$6"}</definedName>
    <definedName name="сп">'[13]предложение'!$B$175</definedName>
    <definedName name="Таня" localSheetId="0" hidden="1">{#N/A,#N/A,TRUE,"Норильск III";#N/A,#N/A,TRUE,"Североникель III";#N/A,#N/A,TRUE,"Печенга III"}</definedName>
    <definedName name="Таня" hidden="1">{#N/A,#N/A,TRUE,"Норильск III";#N/A,#N/A,TRUE,"Североникель III";#N/A,#N/A,TRUE,"Печенга III"}</definedName>
    <definedName name="ТЕНДЕР_МЕСЯЦ_2010">#REF!</definedName>
    <definedName name="ТЕНДЕР_СУММА_2010">#REF!</definedName>
    <definedName name="ттт" localSheetId="0" hidden="1">{"'Лист1'!$A$6"}</definedName>
    <definedName name="ттт" hidden="1">{"'Лист1'!$A$6"}</definedName>
    <definedName name="тттт" localSheetId="0" hidden="1">{"'Лист1'!$A$6"}</definedName>
    <definedName name="тттт" hidden="1">{"'Лист1'!$A$6"}</definedName>
    <definedName name="ттттт" localSheetId="0" hidden="1">{"'Лист1'!$A$6"}</definedName>
    <definedName name="ттттт" hidden="1">{"'Лист1'!$A$6"}</definedName>
    <definedName name="ттттттт" localSheetId="0" hidden="1">{"'Лист1'!$A$6"}</definedName>
    <definedName name="ттттттт" hidden="1">{"'Лист1'!$A$6"}</definedName>
    <definedName name="ыыыы" localSheetId="0" hidden="1">{"'Лист1'!$A$6"}</definedName>
    <definedName name="ыыыы" hidden="1">{"'Лист1'!$A$6"}</definedName>
    <definedName name="ээээ" localSheetId="0" hidden="1">{#N/A,#N/A,TRUE,"Норильск III";#N/A,#N/A,TRUE,"Североникель III";#N/A,#N/A,TRUE,"Печенга III"}</definedName>
    <definedName name="ээээ" hidden="1">{#N/A,#N/A,TRUE,"Норильск III";#N/A,#N/A,TRUE,"Североникель III";#N/A,#N/A,TRUE,"Печенга III"}</definedName>
    <definedName name="юююю" localSheetId="0" hidden="1">{"'Лист1'!$A$6"}</definedName>
    <definedName name="юююю" hidden="1">{"'Лист1'!$A$6"}</definedName>
    <definedName name="Я" localSheetId="0" hidden="1">{"'Лист1'!$A$6"}</definedName>
    <definedName name="Я" hidden="1">{"'Лист1'!$A$6"}</definedName>
  </definedNames>
  <calcPr fullCalcOnLoad="1"/>
</workbook>
</file>

<file path=xl/sharedStrings.xml><?xml version="1.0" encoding="utf-8"?>
<sst xmlns="http://schemas.openxmlformats.org/spreadsheetml/2006/main" count="172" uniqueCount="93">
  <si>
    <t>Наименование</t>
  </si>
  <si>
    <t>Кол-во</t>
  </si>
  <si>
    <t>Поставщик</t>
  </si>
  <si>
    <t>Покупатель</t>
  </si>
  <si>
    <t>Сумма без НДС</t>
  </si>
  <si>
    <t>Сумма с НДС</t>
  </si>
  <si>
    <t>Дата Документа</t>
  </si>
  <si>
    <t>фирма</t>
  </si>
  <si>
    <t>р/с</t>
  </si>
  <si>
    <t>Проекты</t>
  </si>
  <si>
    <t>Условия оплаты</t>
  </si>
  <si>
    <t>Транспортировка</t>
  </si>
  <si>
    <t>Росбанк</t>
  </si>
  <si>
    <t>предоплата</t>
  </si>
  <si>
    <t>За счет покупателя</t>
  </si>
  <si>
    <t>РЕБ</t>
  </si>
  <si>
    <t>Сбербанк</t>
  </si>
  <si>
    <t>ЕВ</t>
  </si>
  <si>
    <t>после отгрузки</t>
  </si>
  <si>
    <t>Включена в стоимость</t>
  </si>
  <si>
    <t>проект</t>
  </si>
  <si>
    <t>НН</t>
  </si>
  <si>
    <t>ЕХ</t>
  </si>
  <si>
    <t>после поступления на склад</t>
  </si>
  <si>
    <t>Самовывоз</t>
  </si>
  <si>
    <t>ИНН</t>
  </si>
  <si>
    <t>Наименвание</t>
  </si>
  <si>
    <t>ЛГ</t>
  </si>
  <si>
    <t>Договор</t>
  </si>
  <si>
    <t>Спецификация</t>
  </si>
  <si>
    <t>МГ</t>
  </si>
  <si>
    <t xml:space="preserve">КПП </t>
  </si>
  <si>
    <t>Отгрузка до</t>
  </si>
  <si>
    <t>Кол-во дней</t>
  </si>
  <si>
    <t>ОЛ</t>
  </si>
  <si>
    <t>Дата оплаты</t>
  </si>
  <si>
    <t>ПС</t>
  </si>
  <si>
    <t>Сумма оплаты</t>
  </si>
  <si>
    <t>РУС</t>
  </si>
  <si>
    <t>РИ</t>
  </si>
  <si>
    <t>Грузополучатель</t>
  </si>
  <si>
    <t>ИНН/КПП</t>
  </si>
  <si>
    <t>СНГ</t>
  </si>
  <si>
    <t>СС</t>
  </si>
  <si>
    <t>Адрес</t>
  </si>
  <si>
    <t>СТГ</t>
  </si>
  <si>
    <t>СУ</t>
  </si>
  <si>
    <t>№ по Договору</t>
  </si>
  <si>
    <t>Артикул</t>
  </si>
  <si>
    <t>Внутренний код покупателя</t>
  </si>
  <si>
    <t>Наименование Покупателя</t>
  </si>
  <si>
    <t>Артикул Покупателя</t>
  </si>
  <si>
    <t>Ед. Изм.</t>
  </si>
  <si>
    <t>Производитель</t>
  </si>
  <si>
    <t>Группа</t>
  </si>
  <si>
    <t>Подгруппа</t>
  </si>
  <si>
    <t>Страна происхождения</t>
  </si>
  <si>
    <t>Цена без НДС</t>
  </si>
  <si>
    <t>Сумма НДС</t>
  </si>
  <si>
    <t>Комплектация</t>
  </si>
  <si>
    <t>ЗМ</t>
  </si>
  <si>
    <t>ТВ</t>
  </si>
  <si>
    <t>шт</t>
  </si>
  <si>
    <t>Россия</t>
  </si>
  <si>
    <t>Не Целевые Клиенты</t>
  </si>
  <si>
    <t>Итого</t>
  </si>
  <si>
    <t>Прочее</t>
  </si>
  <si>
    <t>Рукав высокого давления</t>
  </si>
  <si>
    <t>РВД 12-25-1050.M22х1,5.90-1</t>
  </si>
  <si>
    <t>РВД 12-25-0850.M22х1,5.90-1</t>
  </si>
  <si>
    <t>РВД 12-25-2050.M22х1,5.90-1</t>
  </si>
  <si>
    <t>РВД 20-23-650.M33х2</t>
  </si>
  <si>
    <t>РВД 20-23-0850.M33х2.90-1</t>
  </si>
  <si>
    <t>РВД 20-23-1050.M33х2</t>
  </si>
  <si>
    <t>РВД 20-23-1250.M33х2</t>
  </si>
  <si>
    <t>РВД 20-23-1450.M33х2</t>
  </si>
  <si>
    <t>РВД 20-23-1650.М33.90-1</t>
  </si>
  <si>
    <t>РВД 20-23-2050.M33х2.90-1</t>
  </si>
  <si>
    <t>ААА</t>
  </si>
  <si>
    <t>БББ</t>
  </si>
  <si>
    <t>ГМ</t>
  </si>
  <si>
    <t>ГО</t>
  </si>
  <si>
    <t>ЛК</t>
  </si>
  <si>
    <t>НП</t>
  </si>
  <si>
    <t>ПП</t>
  </si>
  <si>
    <t>ДК</t>
  </si>
  <si>
    <t>СМ</t>
  </si>
  <si>
    <t>АО "КтоТоТам"</t>
  </si>
  <si>
    <t>059-НГ/18-Гсо</t>
  </si>
  <si>
    <t>059-НГ/18-ДП</t>
  </si>
  <si>
    <t>5555555555/555550001</t>
  </si>
  <si>
    <t>представительство АО "КтоТоТам"</t>
  </si>
  <si>
    <t>666666, г.Тутовск, пл.Мира, 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</si>
</sst>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14" fontId="6" fillId="33" borderId="0" xfId="53" applyNumberFormat="1" applyFont="1" applyFill="1" applyAlignment="1">
      <alignment vertical="center"/>
      <protection/>
    </xf>
    <xf numFmtId="0" fontId="7" fillId="0" borderId="0" xfId="53" applyFont="1" applyFill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0" fontId="8" fillId="0" borderId="10" xfId="55" applyFont="1" applyBorder="1">
      <alignment/>
      <protection/>
    </xf>
    <xf numFmtId="0" fontId="8" fillId="0" borderId="11" xfId="55" applyFont="1" applyBorder="1">
      <alignment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vertical="center"/>
      <protection/>
    </xf>
    <xf numFmtId="0" fontId="7" fillId="0" borderId="15" xfId="53" applyFont="1" applyFill="1" applyBorder="1" applyAlignment="1">
      <alignment vertical="center"/>
      <protection/>
    </xf>
    <xf numFmtId="0" fontId="7" fillId="33" borderId="16" xfId="53" applyFont="1" applyFill="1" applyBorder="1" applyAlignment="1">
      <alignment vertical="center"/>
      <protection/>
    </xf>
    <xf numFmtId="0" fontId="0" fillId="0" borderId="17" xfId="55" applyBorder="1">
      <alignment/>
      <protection/>
    </xf>
    <xf numFmtId="0" fontId="7" fillId="0" borderId="18" xfId="53" applyFont="1" applyFill="1" applyBorder="1" applyAlignment="1">
      <alignment vertical="center"/>
      <protection/>
    </xf>
    <xf numFmtId="0" fontId="7" fillId="0" borderId="19" xfId="53" applyFont="1" applyFill="1" applyBorder="1" applyAlignment="1">
      <alignment vertical="center"/>
      <protection/>
    </xf>
    <xf numFmtId="0" fontId="0" fillId="0" borderId="20" xfId="55" applyBorder="1" applyAlignment="1">
      <alignment wrapText="1"/>
      <protection/>
    </xf>
    <xf numFmtId="0" fontId="7" fillId="0" borderId="0" xfId="53" applyFont="1" applyFill="1" applyBorder="1" applyAlignment="1">
      <alignment vertical="center"/>
      <protection/>
    </xf>
    <xf numFmtId="0" fontId="7" fillId="33" borderId="21" xfId="53" applyFont="1" applyFill="1" applyBorder="1" applyAlignment="1">
      <alignment vertical="center"/>
      <protection/>
    </xf>
    <xf numFmtId="0" fontId="0" fillId="0" borderId="22" xfId="55" applyFont="1" applyBorder="1">
      <alignment/>
      <protection/>
    </xf>
    <xf numFmtId="0" fontId="0" fillId="0" borderId="23" xfId="55" applyFont="1" applyBorder="1">
      <alignment/>
      <protection/>
    </xf>
    <xf numFmtId="0" fontId="7" fillId="0" borderId="22" xfId="53" applyFont="1" applyFill="1" applyBorder="1" applyAlignment="1">
      <alignment vertical="center"/>
      <protection/>
    </xf>
    <xf numFmtId="0" fontId="7" fillId="0" borderId="24" xfId="53" applyFont="1" applyFill="1" applyBorder="1" applyAlignment="1">
      <alignment vertical="center"/>
      <protection/>
    </xf>
    <xf numFmtId="0" fontId="7" fillId="0" borderId="25" xfId="53" applyFont="1" applyFill="1" applyBorder="1" applyAlignment="1">
      <alignment vertical="center"/>
      <protection/>
    </xf>
    <xf numFmtId="0" fontId="7" fillId="0" borderId="26" xfId="53" applyFont="1" applyFill="1" applyBorder="1" applyAlignment="1">
      <alignment vertical="center"/>
      <protection/>
    </xf>
    <xf numFmtId="0" fontId="7" fillId="33" borderId="27" xfId="53" applyFont="1" applyFill="1" applyBorder="1" applyAlignment="1">
      <alignment vertical="center"/>
      <protection/>
    </xf>
    <xf numFmtId="0" fontId="5" fillId="0" borderId="16" xfId="55" applyFont="1" applyBorder="1">
      <alignment/>
      <protection/>
    </xf>
    <xf numFmtId="0" fontId="0" fillId="0" borderId="0" xfId="55">
      <alignment/>
      <protection/>
    </xf>
    <xf numFmtId="0" fontId="7" fillId="0" borderId="20" xfId="53" applyFont="1" applyFill="1" applyBorder="1" applyAlignment="1">
      <alignment vertical="center"/>
      <protection/>
    </xf>
    <xf numFmtId="0" fontId="7" fillId="33" borderId="21" xfId="53" applyNumberFormat="1" applyFont="1" applyFill="1" applyBorder="1" applyAlignment="1">
      <alignment horizontal="left" vertical="center"/>
      <protection/>
    </xf>
    <xf numFmtId="49" fontId="7" fillId="33" borderId="21" xfId="53" applyNumberFormat="1" applyFont="1" applyFill="1" applyBorder="1" applyAlignment="1">
      <alignment vertical="center"/>
      <protection/>
    </xf>
    <xf numFmtId="49" fontId="7" fillId="34" borderId="21" xfId="53" applyNumberFormat="1" applyFont="1" applyFill="1" applyBorder="1" applyAlignment="1">
      <alignment vertical="center"/>
      <protection/>
    </xf>
    <xf numFmtId="0" fontId="7" fillId="35" borderId="21" xfId="53" applyNumberFormat="1" applyFont="1" applyFill="1" applyBorder="1" applyAlignment="1">
      <alignment horizontal="left" vertical="center"/>
      <protection/>
    </xf>
    <xf numFmtId="14" fontId="7" fillId="33" borderId="21" xfId="53" applyNumberFormat="1" applyFont="1" applyFill="1" applyBorder="1" applyAlignment="1">
      <alignment vertical="center"/>
      <protection/>
    </xf>
    <xf numFmtId="3" fontId="7" fillId="35" borderId="21" xfId="53" applyNumberFormat="1" applyFont="1" applyFill="1" applyBorder="1" applyAlignment="1">
      <alignment vertical="center"/>
      <protection/>
    </xf>
    <xf numFmtId="0" fontId="0" fillId="0" borderId="20" xfId="55" applyFill="1" applyBorder="1" applyAlignment="1">
      <alignment wrapText="1"/>
      <protection/>
    </xf>
    <xf numFmtId="0" fontId="0" fillId="0" borderId="25" xfId="55" applyFill="1" applyBorder="1" applyAlignment="1">
      <alignment wrapText="1"/>
      <protection/>
    </xf>
    <xf numFmtId="4" fontId="7" fillId="35" borderId="27" xfId="53" applyNumberFormat="1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/>
      <protection/>
    </xf>
    <xf numFmtId="0" fontId="7" fillId="33" borderId="21" xfId="53" applyFont="1" applyFill="1" applyBorder="1" applyAlignment="1">
      <alignment horizontal="left" vertical="center"/>
      <protection/>
    </xf>
    <xf numFmtId="0" fontId="4" fillId="33" borderId="27" xfId="55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" fontId="10" fillId="0" borderId="11" xfId="53" applyNumberFormat="1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vertical="center"/>
      <protection/>
    </xf>
    <xf numFmtId="0" fontId="3" fillId="0" borderId="0" xfId="54">
      <alignment/>
      <protection/>
    </xf>
    <xf numFmtId="1" fontId="9" fillId="33" borderId="22" xfId="53" applyNumberFormat="1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left" vertical="center" wrapText="1"/>
      <protection/>
    </xf>
    <xf numFmtId="1" fontId="10" fillId="33" borderId="22" xfId="53" applyNumberFormat="1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center" vertical="center" wrapText="1"/>
      <protection/>
    </xf>
    <xf numFmtId="0" fontId="10" fillId="35" borderId="22" xfId="53" applyFont="1" applyFill="1" applyBorder="1" applyAlignment="1">
      <alignment horizontal="center" vertical="center" wrapText="1"/>
      <protection/>
    </xf>
    <xf numFmtId="4" fontId="7" fillId="33" borderId="22" xfId="53" applyNumberFormat="1" applyFont="1" applyFill="1" applyBorder="1" applyAlignment="1">
      <alignment horizontal="right" vertical="center"/>
      <protection/>
    </xf>
    <xf numFmtId="4" fontId="5" fillId="33" borderId="22" xfId="53" applyNumberFormat="1" applyFont="1" applyFill="1" applyBorder="1" applyAlignment="1">
      <alignment horizontal="right" vertical="center"/>
      <protection/>
    </xf>
    <xf numFmtId="0" fontId="6" fillId="35" borderId="22" xfId="53" applyFont="1" applyFill="1" applyBorder="1" applyAlignment="1">
      <alignment vertical="center"/>
      <protection/>
    </xf>
    <xf numFmtId="4" fontId="6" fillId="0" borderId="0" xfId="53" applyNumberFormat="1" applyFont="1" applyFill="1" applyAlignment="1">
      <alignment vertical="center"/>
      <protection/>
    </xf>
    <xf numFmtId="4" fontId="6" fillId="0" borderId="0" xfId="53" applyNumberFormat="1" applyFont="1" applyFill="1" applyAlignment="1">
      <alignment horizontal="right" vertical="center"/>
      <protection/>
    </xf>
    <xf numFmtId="0" fontId="10" fillId="33" borderId="22" xfId="53" applyNumberFormat="1" applyFont="1" applyFill="1" applyBorder="1" applyAlignment="1">
      <alignment horizontal="center" vertical="center" wrapText="1"/>
      <protection/>
    </xf>
    <xf numFmtId="0" fontId="0" fillId="0" borderId="18" xfId="55" applyFont="1" applyBorder="1">
      <alignment/>
      <protection/>
    </xf>
    <xf numFmtId="0" fontId="0" fillId="0" borderId="22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С Спецификация" xfId="53"/>
    <cellStyle name="Обычный_Стандарт обработки заявки" xfId="54"/>
    <cellStyle name="Обычный_ШаблонЗаявки_тест_1 (4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Work\&#1071;&#1084;&#1072;&#1083;&#1048;&#1085;&#1074;&#1077;&#1089;&#1090;\2005\&#1047;&#1072;&#1103;&#1074;&#1082;&#1080;%20&#1088;&#1072;&#1089;&#1094;&#1077;&#1085;&#1077;&#1085;&#1099;&#1077;\&#1058;&#1072;&#1090;&#1090;&#1088;&#1072;&#1085;&#1089;&#1075;&#1072;&#1079;\051108%20%20&#1052;&#1058;&#1047;%20&#1058;&#1072;&#1090;&#1058;&#104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keting\&#1044;&#1086;&#1082;&#1091;&#1084;&#1077;&#1085;&#1090;&#1099;\&#1052;&#1086;&#1080;%20&#1076;&#1086;&#1082;&#1091;&#1084;&#1077;&#1085;&#1090;&#1099;\price2\L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uysk02\Data\GSM\&#1047;&#1072;&#1087;&#1095;&#1072;&#1089;&#1090;&#1080;\&#1047;&#1072;&#1087;&#1095;&#1072;&#1089;&#1090;&#1080;%20&#1043;&#1050;&#1048;\&#1054;&#1073;&#1098;&#1077;&#1076;&#1080;&#1085;&#1077;&#1085;&#1085;&#1072;&#1103;%2017%20&#1080;%207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2000\&#1053;&#1086;&#1088;&#1080;&#1083;&#1100;&#1089;&#1082;\IV%20&#1082;&#1074;\00-&#1053;-&#1041;&#1077;&#1083;&#1040;&#1047;-2-IV%20&#1082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2000\&#1053;&#1086;&#1088;&#1080;&#1083;&#1100;&#1089;&#1082;\II%20&#1082;&#1074;\00-&#1053;-&#1090;&#1088;&#1072;&#1082;&#1090;&#1086;&#1088;-1-II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Work\&#1071;&#1084;&#1072;&#1083;&#1048;&#1085;&#1074;&#1077;&#1089;&#1090;\2005\&#1047;&#1072;&#1103;&#1074;&#1082;&#1080;%20&#1088;&#1072;&#1089;&#1094;&#1077;&#1085;&#1077;&#1085;&#1099;&#1077;\&#1057;&#1091;&#1088;&#1075;&#1091;&#1090;&#1043;&#1072;&#1079;&#1055;&#1088;&#1086;&#1084;\051115%20&#1052;&#1072;&#1079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Work\&#1071;&#1084;&#1072;&#1083;&#1048;&#1085;&#1074;&#1077;&#1089;&#1090;\2005\&#1047;&#1072;&#1103;&#1074;&#1082;&#1080;%20&#1088;&#1072;&#1089;&#1094;&#1077;&#1085;&#1077;&#1085;&#1099;&#1077;\&#1058;&#1072;&#1090;&#1090;&#1088;&#1072;&#1085;&#1089;&#1075;&#1072;&#1079;\&#1047;&#1072;&#1103;&#1074;&#1082;&#1072;-&#1079;&#1072;&#1087;&#1095;&#1072;&#1089;&#1090;&#1080;%20&#1085;&#1072;%20&#1090;&#1088;&#1072;&#1082;&#1090;&#1086;&#1088;&#1072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work\&#1040;&#1058;&#1050;1\&#1050;&#1086;&#1084;&#1084;&#1077;&#1088;&#1095;&#1077;&#1089;&#1082;&#1080;&#1081;%20&#1086;&#1090;&#1076;&#1077;&#1083;\&#1062;&#1077;&#1083;&#1077;&#1074;&#1099;&#1077;%20&#1082;&#1083;&#1080;&#1077;&#1085;&#1090;&#1099;%20&#1040;&#1058;&#1050;\&#1050;&#1091;&#1085;&#1080;&#1094;&#1099;&#1085;\1.%20&#1053;&#1053;\2014\01.%20&#1040;&#1058;&#1050;\&#1057;&#1087;&#1077;&#1094;&#1080;&#1092;&#1080;&#1082;&#1072;&#1094;&#1080;&#1080;\&#1051;&#1062;%20(&#1089;&#1086;&#1075;&#1083;&#1072;&#1089;&#1086;&#1074;&#1072;&#1085;&#1085;&#1099;&#1077;)\140429%20&#1040;&#1058;&#1050;%20&#1057;&#1087;&#1077;&#1094;&#1080;&#1092;&#1080;&#1082;&#1072;&#1094;&#1080;&#1103;%2044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&#1055;&#1088;&#1072;&#1081;&#1089;&#1099;%20&#1050;&#1086;&#1085;&#1082;&#1086;&#1088;&#1076;&#1072;\&#1087;&#1088;&#1072;&#1081;&#1089;&#1099;%20&#1076;&#1083;&#1103;%20&#1089;&#1072;&#1081;&#1090;&#1072;\&#1040;&#1074;&#1090;&#1086;&#1073;&#1091;&#1089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1\Work\&#1071;&#1084;&#1072;&#1083;&#1048;&#1085;&#1074;&#1077;&#1089;&#1090;\2005\&#1047;&#1072;&#1103;&#1074;&#1082;&#1080;%20&#1088;&#1072;&#1089;&#1094;&#1077;&#1085;&#1077;&#1085;&#1099;&#1077;\&#1057;&#1091;&#1088;&#1075;&#1091;&#1090;&#1043;&#1072;&#1079;&#1055;&#1088;&#1086;&#1084;\051115%20&#1060;&#1080;&#1083;&#1100;&#1090;&#1088;&#1072;%202006%20&#1055;&#1069;&#1053;%20&#1050;&#105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2000\&#1055;&#1077;&#1095;&#1077;&#1085;&#1075;&#1072;&#1085;&#1080;&#1082;&#1077;&#1083;&#1100;\II%20&#1082;&#1074;\&#1093;&#1074;&#1086;&#1089;&#1090;&#1099;\&#1093;&#1074;&#1086;&#1089;&#1090;%2000-&#1055;-&#1076;&#1080;&#1079;&#1077;&#1083;&#1100;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2000\&#1053;&#1086;&#1088;&#1080;&#1083;&#1100;&#1089;&#1082;\&#1055;&#1077;&#1083;&#1103;&#1090;&#1082;&#1072;\&#1093;&#1074;&#1086;&#1089;&#1090;&#1099;\&#1093;&#1074;&#1086;&#1089;&#1090;%2000-&#1053;-&#1050;-700-&#1055;&#1077;&#1083;&#1103;&#1090;&#1082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14\&#1064;&#1040;&#1064;&#1048;&#1053;\&#1057;&#1087;&#1077;&#1094;&#1080;&#1092;&#1080;&#1082;&#1072;&#1094;&#1080;&#1080;%20&#1076;&#1083;&#1103;%20&#1091;&#1090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Р."/>
      <sheetName val="анализ исправл"/>
      <sheetName val="051215 предложение (К.Р.)"/>
      <sheetName val="анализ"/>
      <sheetName val="предложение (К.Р.)"/>
      <sheetName val="К_Р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АО &quot;ШААЗ&quot;,&quot;ЛРЗ&quot;,&quot;РАДИАТОР&quot;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3АЗ-022 05"/>
      <sheetName val="#ССЫЛК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е"/>
      <sheetName val="Предложение 1,5"/>
      <sheetName val="Выполнение"/>
      <sheetName val="Счет № (усл)"/>
      <sheetName val="Сч.-Факт.  № (усл) по номиналу"/>
      <sheetName val="Сч.-Факт.  № (условная) 1,5"/>
      <sheetName val="Сч-Факт № (1,5)"/>
      <sheetName val="Упак.Лист № к Акту №"/>
      <sheetName val="СпецифПоставщик"/>
      <sheetName val="00-Н-БелАЗ-2-IV кв"/>
      <sheetName val="#ССЫЛКА"/>
      <sheetName val="_ССЫЛ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ложение 1,5"/>
      <sheetName val="Выполнение II кв (НС)"/>
      <sheetName val="Сч-Факт № 43 (факт) 1,5 окончат"/>
      <sheetName val="Сч-Факт №45 (факт)1,5 окончат"/>
      <sheetName val="Сч-Факт №45  (факт)1,5 с"/>
      <sheetName val="Сч-Факт №45 -с полн1,5"/>
      <sheetName val="Сч-Факт №45 1,5"/>
      <sheetName val="Сч-Факт №45  (факт)1,5"/>
      <sheetName val="предложение (2)"/>
      <sheetName val="Договор Авто-Пирс 2кв"/>
      <sheetName val="Сч-Факт №43  (факт)ном  (НС)"/>
      <sheetName val="Сч-Факт № 43 (факт) 1,5 (НС)"/>
      <sheetName val="Сч-Факт №45  (факт)ном  (НС)"/>
      <sheetName val="Приложение к Акту №27 (НС) "/>
      <sheetName val="Приложение к Акту №17"/>
      <sheetName val="Акт №25  (по схеме) НС"/>
      <sheetName val="Приложение к Акту №25 (НС)"/>
      <sheetName val="Сч-Факт № 43-1 (усл) 1,5 (М)"/>
      <sheetName val="Сч-Факт №43-1  (усл)ном  (М)"/>
      <sheetName val="Сч-Факт № 43-1 (реал) 1,5 (М)"/>
      <sheetName val="предложение"/>
      <sheetName val="Выполнение II-III кв"/>
      <sheetName val="Счет № 91"/>
      <sheetName val="Сч.-Факт.  № 91 по номин"/>
      <sheetName val="Сч.-Факт.  №91 1,5"/>
      <sheetName val="Счет № 92"/>
      <sheetName val="Сч.-Факт.  № 92 по номин"/>
      <sheetName val="Сч.-Факт.  №92 1,5"/>
      <sheetName val="Счет № 93"/>
      <sheetName val="Сч.-Факт.  № 93 по номин"/>
      <sheetName val="Сч.-Факт.  №93 1,5"/>
      <sheetName val="Счет № 94"/>
      <sheetName val="Сч.-Факт.  № 94 по номин"/>
      <sheetName val="Сч.-Факт.  №94 1,5"/>
      <sheetName val="Счет № 120"/>
      <sheetName val="Счет № 120 (ном)"/>
      <sheetName val="Сч.-Факт.  № 120 по номин"/>
      <sheetName val="Сч.-Факт.  №120 1,5"/>
      <sheetName val="Счет № 177 (1,5)"/>
      <sheetName val="Счет № 177 (ном)"/>
      <sheetName val="Сч.-Факт.  № 177 по номин "/>
      <sheetName val="Сч.-Факт.  №177 1,5"/>
      <sheetName val="Упак.Лист №- к счету №177(1)"/>
      <sheetName val="Упак.Лист №- к счету №177(2)"/>
      <sheetName val="Упак.Лист №- к счету №177(3)"/>
      <sheetName val="Упак.Лист №- к счету №177(4)"/>
      <sheetName val="Упак.Лист №- к счету №177(5)"/>
      <sheetName val="Упак.Лист №- к счету №177(6)"/>
      <sheetName val="Упак.Лист №- к Акту №"/>
      <sheetName val="Упак.Лист №- к Акту № (2)"/>
      <sheetName val="Упак.Лист №- к Акту № (3)"/>
      <sheetName val="Упак.Лист №- к Акту № (4)"/>
      <sheetName val="Упак.Лист №- к Акту № (5)"/>
      <sheetName val="Упак.Лист №- к Акту № (6)"/>
      <sheetName val="Упак.Лист №- к Акту № (8)"/>
      <sheetName val="предлож черн"/>
      <sheetName val="спецификация III-IV"/>
      <sheetName val="специф 1Лама"/>
      <sheetName val="Договор Авто-Пирс2кв"/>
      <sheetName val="Счет № 177"/>
      <sheetName val="Сч-Факт №45  (факт)1,5 (2)"/>
      <sheetName val="проэ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анализ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анализ"/>
      <sheetName val="050516 предложе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 С для 1С 8.0"/>
      <sheetName val="TD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Прайс автобусы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анализ"/>
      <sheetName val="051226 предложение"/>
      <sheetName val="уточнение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 48"/>
      <sheetName val="Заявка 20.03"/>
      <sheetName val="Заявка"/>
      <sheetName val="14,04 (1,5)"/>
      <sheetName val="Старое предложение"/>
      <sheetName val="предлож."/>
      <sheetName val="спец.к 6ДМ-215"/>
      <sheetName val="запрос 2"/>
      <sheetName val="Лист1"/>
      <sheetName val="Лист2"/>
      <sheetName val="запрос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заявка2"/>
      <sheetName val="4 (3) 11.04"/>
      <sheetName val="Лист2"/>
      <sheetName val="ЯМЗ"/>
      <sheetName val="рукава"/>
      <sheetName val="Конъюнктур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2"/>
      <sheetName val="43"/>
      <sheetName val="44"/>
      <sheetName val="44,1"/>
      <sheetName val="45"/>
      <sheetName val="46"/>
      <sheetName val="47"/>
      <sheetName val="48"/>
      <sheetName val="49"/>
      <sheetName val="49,1"/>
      <sheetName val="53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70" zoomScaleNormal="70" zoomScalePageLayoutView="0" workbookViewId="0" topLeftCell="A1">
      <selection activeCell="E20" sqref="E20"/>
    </sheetView>
  </sheetViews>
  <sheetFormatPr defaultColWidth="9.125" defaultRowHeight="12.75"/>
  <cols>
    <col min="1" max="1" width="8.875" style="2" customWidth="1"/>
    <col min="2" max="2" width="30.375" style="2" customWidth="1"/>
    <col min="3" max="3" width="16.50390625" style="2" customWidth="1"/>
    <col min="4" max="4" width="13.50390625" style="4" customWidth="1"/>
    <col min="5" max="5" width="30.875" style="2" customWidth="1"/>
    <col min="6" max="6" width="17.50390625" style="2" customWidth="1"/>
    <col min="7" max="7" width="8.625" style="2" bestFit="1" customWidth="1"/>
    <col min="8" max="8" width="15.875" style="2" customWidth="1"/>
    <col min="9" max="9" width="29.875" style="2" customWidth="1"/>
    <col min="10" max="10" width="50.00390625" style="2" customWidth="1"/>
    <col min="11" max="11" width="24.125" style="2" customWidth="1"/>
    <col min="12" max="12" width="11.50390625" style="2" customWidth="1"/>
    <col min="13" max="13" width="13.375" style="5" customWidth="1"/>
    <col min="14" max="14" width="13.625" style="5" customWidth="1"/>
    <col min="15" max="15" width="13.50390625" style="5" customWidth="1"/>
    <col min="16" max="16" width="12.125" style="5" customWidth="1"/>
    <col min="17" max="17" width="18.375" style="2" customWidth="1"/>
    <col min="18" max="19" width="9.125" style="2" customWidth="1"/>
    <col min="20" max="20" width="17.125" style="2" customWidth="1"/>
    <col min="21" max="21" width="14.625" style="2" customWidth="1"/>
    <col min="22" max="22" width="20.00390625" style="2" customWidth="1"/>
    <col min="23" max="23" width="19.50390625" style="2" customWidth="1"/>
    <col min="24" max="24" width="20.625" style="45" bestFit="1" customWidth="1"/>
    <col min="25" max="16384" width="9.125" style="2" customWidth="1"/>
  </cols>
  <sheetData>
    <row r="1" spans="1:24" ht="13.5" thickBot="1">
      <c r="A1" s="1" t="s">
        <v>6</v>
      </c>
      <c r="C1" s="3">
        <v>43237</v>
      </c>
      <c r="T1" s="6" t="s">
        <v>7</v>
      </c>
      <c r="U1" s="7" t="s">
        <v>8</v>
      </c>
      <c r="V1" s="7" t="s">
        <v>9</v>
      </c>
      <c r="W1" s="8" t="s">
        <v>10</v>
      </c>
      <c r="X1" s="9" t="s">
        <v>11</v>
      </c>
    </row>
    <row r="2" spans="1:24" ht="12.75">
      <c r="A2" s="10" t="s">
        <v>2</v>
      </c>
      <c r="B2" s="11"/>
      <c r="C2" s="12" t="s">
        <v>78</v>
      </c>
      <c r="T2" s="57" t="s">
        <v>78</v>
      </c>
      <c r="U2" s="13" t="s">
        <v>12</v>
      </c>
      <c r="V2" s="14" t="s">
        <v>21</v>
      </c>
      <c r="W2" s="15" t="s">
        <v>13</v>
      </c>
      <c r="X2" s="14" t="s">
        <v>14</v>
      </c>
    </row>
    <row r="3" spans="1:24" ht="12.75">
      <c r="A3" s="16" t="s">
        <v>8</v>
      </c>
      <c r="B3" s="17"/>
      <c r="C3" s="18" t="s">
        <v>15</v>
      </c>
      <c r="T3" s="58" t="s">
        <v>79</v>
      </c>
      <c r="U3" s="20" t="s">
        <v>16</v>
      </c>
      <c r="V3" s="21" t="s">
        <v>17</v>
      </c>
      <c r="W3" s="22" t="s">
        <v>18</v>
      </c>
      <c r="X3" s="21" t="s">
        <v>19</v>
      </c>
    </row>
    <row r="4" spans="1:24" ht="13.5" thickBot="1">
      <c r="A4" s="23" t="s">
        <v>20</v>
      </c>
      <c r="B4" s="24"/>
      <c r="C4" s="25" t="s">
        <v>21</v>
      </c>
      <c r="T4" s="19"/>
      <c r="U4" s="20" t="s">
        <v>15</v>
      </c>
      <c r="V4" s="21" t="s">
        <v>22</v>
      </c>
      <c r="W4" s="22" t="s">
        <v>23</v>
      </c>
      <c r="X4" s="21" t="s">
        <v>24</v>
      </c>
    </row>
    <row r="5" spans="1:24" ht="12.75">
      <c r="A5" s="10" t="s">
        <v>3</v>
      </c>
      <c r="B5" s="11"/>
      <c r="C5" s="26"/>
      <c r="T5" s="27"/>
      <c r="U5" s="27"/>
      <c r="V5" s="21" t="s">
        <v>80</v>
      </c>
      <c r="X5" s="2"/>
    </row>
    <row r="6" spans="1:24" ht="12.75">
      <c r="A6" s="28" t="s">
        <v>25</v>
      </c>
      <c r="B6" s="17"/>
      <c r="C6" s="29">
        <v>7777777777</v>
      </c>
      <c r="T6" s="27"/>
      <c r="U6" s="27"/>
      <c r="V6" s="21" t="s">
        <v>81</v>
      </c>
      <c r="X6" s="2"/>
    </row>
    <row r="7" spans="1:24" ht="12.75">
      <c r="A7" s="28" t="s">
        <v>26</v>
      </c>
      <c r="B7" s="17"/>
      <c r="C7" s="30" t="s">
        <v>87</v>
      </c>
      <c r="T7" s="27"/>
      <c r="U7" s="27"/>
      <c r="V7" s="21" t="s">
        <v>27</v>
      </c>
      <c r="X7" s="2"/>
    </row>
    <row r="8" spans="1:24" ht="12.75">
      <c r="A8" s="28" t="s">
        <v>28</v>
      </c>
      <c r="B8" s="17"/>
      <c r="C8" s="30" t="s">
        <v>88</v>
      </c>
      <c r="T8" s="27"/>
      <c r="U8" s="27"/>
      <c r="V8" s="21" t="s">
        <v>82</v>
      </c>
      <c r="X8" s="2"/>
    </row>
    <row r="9" spans="1:24" ht="12.75">
      <c r="A9" s="28" t="s">
        <v>29</v>
      </c>
      <c r="B9" s="17"/>
      <c r="C9" s="31" t="s">
        <v>89</v>
      </c>
      <c r="T9" s="27"/>
      <c r="U9" s="27"/>
      <c r="V9" s="21" t="s">
        <v>30</v>
      </c>
      <c r="X9" s="2"/>
    </row>
    <row r="10" spans="1:24" ht="12.75">
      <c r="A10" s="28" t="s">
        <v>31</v>
      </c>
      <c r="B10" s="17"/>
      <c r="C10" s="32">
        <v>777770001</v>
      </c>
      <c r="T10" s="27"/>
      <c r="U10" s="27"/>
      <c r="V10" s="21" t="s">
        <v>83</v>
      </c>
      <c r="X10" s="2"/>
    </row>
    <row r="11" spans="1:24" ht="12.75">
      <c r="A11" s="28" t="s">
        <v>32</v>
      </c>
      <c r="B11" s="17"/>
      <c r="C11" s="33">
        <v>43251</v>
      </c>
      <c r="T11" s="27"/>
      <c r="U11" s="27"/>
      <c r="V11" s="21" t="s">
        <v>85</v>
      </c>
      <c r="X11" s="2"/>
    </row>
    <row r="12" spans="1:24" ht="12.75">
      <c r="A12" s="28" t="s">
        <v>10</v>
      </c>
      <c r="B12" s="17"/>
      <c r="C12" s="18" t="s">
        <v>18</v>
      </c>
      <c r="T12" s="27"/>
      <c r="U12" s="27"/>
      <c r="V12" s="21" t="s">
        <v>84</v>
      </c>
      <c r="X12" s="2"/>
    </row>
    <row r="13" spans="1:24" ht="12.75">
      <c r="A13" s="28" t="s">
        <v>33</v>
      </c>
      <c r="B13" s="17"/>
      <c r="C13" s="34">
        <v>90</v>
      </c>
      <c r="T13" s="27"/>
      <c r="U13" s="27"/>
      <c r="V13" s="21" t="s">
        <v>34</v>
      </c>
      <c r="X13" s="2"/>
    </row>
    <row r="14" spans="1:24" ht="26.25">
      <c r="A14" s="35" t="s">
        <v>35</v>
      </c>
      <c r="B14" s="17"/>
      <c r="C14" s="33">
        <f>C11+C13</f>
        <v>43341</v>
      </c>
      <c r="T14" s="27"/>
      <c r="U14" s="27"/>
      <c r="V14" s="21" t="s">
        <v>36</v>
      </c>
      <c r="X14" s="2"/>
    </row>
    <row r="15" spans="1:24" ht="27" thickBot="1">
      <c r="A15" s="36" t="s">
        <v>37</v>
      </c>
      <c r="B15" s="24"/>
      <c r="C15" s="37">
        <f>O35</f>
        <v>45510.240000000005</v>
      </c>
      <c r="T15" s="27"/>
      <c r="U15" s="27"/>
      <c r="V15" s="21" t="s">
        <v>38</v>
      </c>
      <c r="X15" s="2"/>
    </row>
    <row r="16" spans="1:24" ht="13.5" thickBot="1">
      <c r="A16" s="1" t="s">
        <v>11</v>
      </c>
      <c r="C16" s="2" t="s">
        <v>19</v>
      </c>
      <c r="T16" s="27"/>
      <c r="U16" s="27"/>
      <c r="V16" s="21" t="s">
        <v>39</v>
      </c>
      <c r="X16" s="2"/>
    </row>
    <row r="17" spans="1:24" ht="12.75">
      <c r="A17" s="10" t="s">
        <v>40</v>
      </c>
      <c r="B17" s="11"/>
      <c r="C17" s="38"/>
      <c r="T17" s="27"/>
      <c r="U17" s="27"/>
      <c r="V17" s="21" t="s">
        <v>86</v>
      </c>
      <c r="X17" s="2"/>
    </row>
    <row r="18" spans="1:24" ht="12.75">
      <c r="A18" s="28" t="s">
        <v>41</v>
      </c>
      <c r="B18" s="17"/>
      <c r="C18" s="39" t="s">
        <v>90</v>
      </c>
      <c r="T18" s="27"/>
      <c r="U18" s="27"/>
      <c r="V18" s="21" t="s">
        <v>42</v>
      </c>
      <c r="X18" s="2"/>
    </row>
    <row r="19" spans="1:24" ht="12.75">
      <c r="A19" s="28" t="s">
        <v>26</v>
      </c>
      <c r="B19" s="17"/>
      <c r="C19" s="30" t="s">
        <v>91</v>
      </c>
      <c r="T19" s="27"/>
      <c r="U19" s="27"/>
      <c r="V19" s="21" t="s">
        <v>43</v>
      </c>
      <c r="X19" s="2"/>
    </row>
    <row r="20" spans="1:24" ht="14.25" thickBot="1">
      <c r="A20" s="23" t="s">
        <v>44</v>
      </c>
      <c r="B20" s="24"/>
      <c r="C20" s="40" t="s">
        <v>92</v>
      </c>
      <c r="T20" s="27"/>
      <c r="U20" s="27"/>
      <c r="V20" s="21" t="s">
        <v>45</v>
      </c>
      <c r="X20" s="2"/>
    </row>
    <row r="21" spans="20:24" ht="13.5" thickBot="1">
      <c r="T21" s="27"/>
      <c r="U21" s="27"/>
      <c r="V21" s="21" t="s">
        <v>46</v>
      </c>
      <c r="X21" s="2"/>
    </row>
    <row r="22" spans="1:26" ht="39.75" thickBot="1">
      <c r="A22" s="41" t="s">
        <v>47</v>
      </c>
      <c r="B22" s="42" t="s">
        <v>0</v>
      </c>
      <c r="C22" s="42" t="s">
        <v>48</v>
      </c>
      <c r="D22" s="42" t="s">
        <v>49</v>
      </c>
      <c r="E22" s="42" t="s">
        <v>50</v>
      </c>
      <c r="F22" s="42" t="s">
        <v>51</v>
      </c>
      <c r="G22" s="42" t="s">
        <v>52</v>
      </c>
      <c r="H22" s="42" t="s">
        <v>53</v>
      </c>
      <c r="I22" s="42" t="s">
        <v>54</v>
      </c>
      <c r="J22" s="42" t="s">
        <v>55</v>
      </c>
      <c r="K22" s="42" t="s">
        <v>56</v>
      </c>
      <c r="L22" s="42" t="s">
        <v>1</v>
      </c>
      <c r="M22" s="43" t="s">
        <v>57</v>
      </c>
      <c r="N22" s="43" t="s">
        <v>4</v>
      </c>
      <c r="O22" s="43" t="s">
        <v>5</v>
      </c>
      <c r="P22" s="43" t="s">
        <v>58</v>
      </c>
      <c r="Q22" s="44" t="s">
        <v>59</v>
      </c>
      <c r="R22" s="44" t="s">
        <v>60</v>
      </c>
      <c r="S22" s="17"/>
      <c r="T22" s="27"/>
      <c r="U22" s="27"/>
      <c r="V22" s="21" t="s">
        <v>61</v>
      </c>
      <c r="W22" s="17"/>
      <c r="Y22" s="17"/>
      <c r="Z22" s="17"/>
    </row>
    <row r="23" spans="1:26" ht="30" customHeight="1">
      <c r="A23" s="46">
        <v>1</v>
      </c>
      <c r="B23" s="47" t="s">
        <v>67</v>
      </c>
      <c r="C23" s="47" t="s">
        <v>68</v>
      </c>
      <c r="D23" s="56">
        <v>672925</v>
      </c>
      <c r="E23" s="47" t="s">
        <v>67</v>
      </c>
      <c r="F23" s="47" t="s">
        <v>68</v>
      </c>
      <c r="G23" s="49" t="s">
        <v>62</v>
      </c>
      <c r="H23" s="49"/>
      <c r="I23" s="49" t="s">
        <v>66</v>
      </c>
      <c r="J23" s="50"/>
      <c r="K23" s="49" t="s">
        <v>63</v>
      </c>
      <c r="L23" s="48">
        <v>4</v>
      </c>
      <c r="M23" s="51">
        <v>734</v>
      </c>
      <c r="N23" s="52">
        <f>ROUND(M23*L23,2)</f>
        <v>2936</v>
      </c>
      <c r="O23" s="52">
        <f>ROUND(N23*1.18,2)</f>
        <v>3464.48</v>
      </c>
      <c r="P23" s="52">
        <f>O23-N23</f>
        <v>528.48</v>
      </c>
      <c r="Q23" s="53"/>
      <c r="R23" s="51"/>
      <c r="S23" s="17"/>
      <c r="T23" s="27"/>
      <c r="U23" s="27"/>
      <c r="V23" s="21" t="s">
        <v>64</v>
      </c>
      <c r="W23" s="17"/>
      <c r="Y23" s="17"/>
      <c r="Z23" s="17"/>
    </row>
    <row r="24" spans="1:26" ht="29.25" customHeight="1">
      <c r="A24" s="46">
        <v>2</v>
      </c>
      <c r="B24" s="47" t="s">
        <v>67</v>
      </c>
      <c r="C24" s="47" t="s">
        <v>69</v>
      </c>
      <c r="D24" s="56">
        <v>672895</v>
      </c>
      <c r="E24" s="47" t="s">
        <v>67</v>
      </c>
      <c r="F24" s="47" t="s">
        <v>69</v>
      </c>
      <c r="G24" s="49" t="s">
        <v>62</v>
      </c>
      <c r="H24" s="49"/>
      <c r="I24" s="49" t="s">
        <v>66</v>
      </c>
      <c r="J24" s="50"/>
      <c r="K24" s="49" t="s">
        <v>63</v>
      </c>
      <c r="L24" s="48">
        <v>2</v>
      </c>
      <c r="M24" s="51">
        <v>661</v>
      </c>
      <c r="N24" s="52">
        <f aca="true" t="shared" si="0" ref="N24:N32">ROUND(M24*L24,2)</f>
        <v>1322</v>
      </c>
      <c r="O24" s="52">
        <f aca="true" t="shared" si="1" ref="O24:O32">ROUND(N24*1.18,2)</f>
        <v>1559.96</v>
      </c>
      <c r="P24" s="52">
        <f aca="true" t="shared" si="2" ref="P24:P32">O24-N24</f>
        <v>237.96000000000004</v>
      </c>
      <c r="Q24" s="53"/>
      <c r="R24" s="51"/>
      <c r="S24" s="17"/>
      <c r="T24" s="27"/>
      <c r="U24" s="27"/>
      <c r="V24" s="21"/>
      <c r="W24" s="17"/>
      <c r="Y24" s="17"/>
      <c r="Z24" s="17"/>
    </row>
    <row r="25" spans="1:26" ht="29.25" customHeight="1">
      <c r="A25" s="46">
        <v>3</v>
      </c>
      <c r="B25" s="47" t="s">
        <v>67</v>
      </c>
      <c r="C25" s="47" t="s">
        <v>68</v>
      </c>
      <c r="D25" s="56">
        <v>672925</v>
      </c>
      <c r="E25" s="47" t="s">
        <v>67</v>
      </c>
      <c r="F25" s="47" t="s">
        <v>68</v>
      </c>
      <c r="G25" s="49" t="s">
        <v>62</v>
      </c>
      <c r="H25" s="49"/>
      <c r="I25" s="49" t="s">
        <v>66</v>
      </c>
      <c r="J25" s="50"/>
      <c r="K25" s="49" t="s">
        <v>63</v>
      </c>
      <c r="L25" s="48">
        <v>2</v>
      </c>
      <c r="M25" s="51">
        <v>734</v>
      </c>
      <c r="N25" s="52">
        <f t="shared" si="0"/>
        <v>1468</v>
      </c>
      <c r="O25" s="52">
        <f t="shared" si="1"/>
        <v>1732.24</v>
      </c>
      <c r="P25" s="52">
        <f t="shared" si="2"/>
        <v>264.24</v>
      </c>
      <c r="Q25" s="53"/>
      <c r="R25" s="51"/>
      <c r="S25" s="17"/>
      <c r="T25" s="27"/>
      <c r="U25" s="27"/>
      <c r="V25" s="21"/>
      <c r="W25" s="17"/>
      <c r="Y25" s="17"/>
      <c r="Z25" s="17"/>
    </row>
    <row r="26" spans="1:26" ht="29.25" customHeight="1">
      <c r="A26" s="46">
        <v>4</v>
      </c>
      <c r="B26" s="47" t="s">
        <v>67</v>
      </c>
      <c r="C26" s="47" t="s">
        <v>68</v>
      </c>
      <c r="D26" s="56">
        <v>672925</v>
      </c>
      <c r="E26" s="47" t="s">
        <v>67</v>
      </c>
      <c r="F26" s="47" t="s">
        <v>68</v>
      </c>
      <c r="G26" s="49" t="s">
        <v>62</v>
      </c>
      <c r="H26" s="49"/>
      <c r="I26" s="49" t="s">
        <v>66</v>
      </c>
      <c r="J26" s="50"/>
      <c r="K26" s="49" t="s">
        <v>63</v>
      </c>
      <c r="L26" s="48">
        <v>4</v>
      </c>
      <c r="M26" s="51">
        <v>734</v>
      </c>
      <c r="N26" s="52">
        <f t="shared" si="0"/>
        <v>2936</v>
      </c>
      <c r="O26" s="52">
        <f t="shared" si="1"/>
        <v>3464.48</v>
      </c>
      <c r="P26" s="52">
        <f t="shared" si="2"/>
        <v>528.48</v>
      </c>
      <c r="Q26" s="53"/>
      <c r="R26" s="51"/>
      <c r="S26" s="17"/>
      <c r="T26" s="27"/>
      <c r="U26" s="27"/>
      <c r="V26" s="21"/>
      <c r="W26" s="17"/>
      <c r="Y26" s="17"/>
      <c r="Z26" s="17"/>
    </row>
    <row r="27" spans="1:26" ht="29.25" customHeight="1">
      <c r="A27" s="46">
        <v>5</v>
      </c>
      <c r="B27" s="47" t="s">
        <v>67</v>
      </c>
      <c r="C27" s="47" t="s">
        <v>70</v>
      </c>
      <c r="D27" s="56">
        <v>679996</v>
      </c>
      <c r="E27" s="47" t="s">
        <v>67</v>
      </c>
      <c r="F27" s="47" t="s">
        <v>70</v>
      </c>
      <c r="G27" s="49" t="s">
        <v>62</v>
      </c>
      <c r="H27" s="49"/>
      <c r="I27" s="49" t="s">
        <v>66</v>
      </c>
      <c r="J27" s="50"/>
      <c r="K27" s="49" t="s">
        <v>63</v>
      </c>
      <c r="L27" s="48">
        <v>2</v>
      </c>
      <c r="M27" s="51">
        <v>734</v>
      </c>
      <c r="N27" s="52">
        <f t="shared" si="0"/>
        <v>1468</v>
      </c>
      <c r="O27" s="52">
        <f t="shared" si="1"/>
        <v>1732.24</v>
      </c>
      <c r="P27" s="52">
        <f t="shared" si="2"/>
        <v>264.24</v>
      </c>
      <c r="Q27" s="53"/>
      <c r="R27" s="51"/>
      <c r="S27" s="17"/>
      <c r="T27" s="27"/>
      <c r="U27" s="27"/>
      <c r="V27" s="21"/>
      <c r="W27" s="17"/>
      <c r="Y27" s="17"/>
      <c r="Z27" s="17"/>
    </row>
    <row r="28" spans="1:26" ht="29.25" customHeight="1">
      <c r="A28" s="46">
        <v>6</v>
      </c>
      <c r="B28" s="47" t="s">
        <v>67</v>
      </c>
      <c r="C28" s="47" t="s">
        <v>71</v>
      </c>
      <c r="D28" s="56">
        <v>672880</v>
      </c>
      <c r="E28" s="47" t="s">
        <v>67</v>
      </c>
      <c r="F28" s="47" t="s">
        <v>71</v>
      </c>
      <c r="G28" s="49" t="s">
        <v>62</v>
      </c>
      <c r="H28" s="49"/>
      <c r="I28" s="49" t="s">
        <v>66</v>
      </c>
      <c r="J28" s="50"/>
      <c r="K28" s="49" t="s">
        <v>63</v>
      </c>
      <c r="L28" s="48">
        <v>2</v>
      </c>
      <c r="M28" s="51">
        <v>958</v>
      </c>
      <c r="N28" s="52">
        <f t="shared" si="0"/>
        <v>1916</v>
      </c>
      <c r="O28" s="52">
        <f t="shared" si="1"/>
        <v>2260.88</v>
      </c>
      <c r="P28" s="52">
        <f t="shared" si="2"/>
        <v>344.8800000000001</v>
      </c>
      <c r="Q28" s="53"/>
      <c r="R28" s="51"/>
      <c r="S28" s="17"/>
      <c r="T28" s="27"/>
      <c r="U28" s="27"/>
      <c r="V28" s="21"/>
      <c r="W28" s="17"/>
      <c r="Y28" s="17"/>
      <c r="Z28" s="17"/>
    </row>
    <row r="29" spans="1:26" ht="29.25" customHeight="1">
      <c r="A29" s="46">
        <v>7</v>
      </c>
      <c r="B29" s="47" t="s">
        <v>67</v>
      </c>
      <c r="C29" s="47" t="s">
        <v>72</v>
      </c>
      <c r="D29" s="56">
        <v>672894</v>
      </c>
      <c r="E29" s="47" t="s">
        <v>67</v>
      </c>
      <c r="F29" s="47" t="s">
        <v>72</v>
      </c>
      <c r="G29" s="49" t="s">
        <v>62</v>
      </c>
      <c r="H29" s="49"/>
      <c r="I29" s="49" t="s">
        <v>66</v>
      </c>
      <c r="J29" s="50"/>
      <c r="K29" s="49" t="s">
        <v>63</v>
      </c>
      <c r="L29" s="48">
        <v>2</v>
      </c>
      <c r="M29" s="51">
        <v>1233</v>
      </c>
      <c r="N29" s="52">
        <f t="shared" si="0"/>
        <v>2466</v>
      </c>
      <c r="O29" s="52">
        <f t="shared" si="1"/>
        <v>2909.88</v>
      </c>
      <c r="P29" s="52">
        <f t="shared" si="2"/>
        <v>443.8800000000001</v>
      </c>
      <c r="Q29" s="53"/>
      <c r="R29" s="51"/>
      <c r="S29" s="17"/>
      <c r="T29" s="27"/>
      <c r="U29" s="27"/>
      <c r="V29" s="21"/>
      <c r="W29" s="17"/>
      <c r="Y29" s="17"/>
      <c r="Z29" s="17"/>
    </row>
    <row r="30" spans="1:26" ht="29.25" customHeight="1">
      <c r="A30" s="46">
        <v>8</v>
      </c>
      <c r="B30" s="47" t="s">
        <v>67</v>
      </c>
      <c r="C30" s="47" t="s">
        <v>73</v>
      </c>
      <c r="D30" s="56">
        <v>672879</v>
      </c>
      <c r="E30" s="47" t="s">
        <v>67</v>
      </c>
      <c r="F30" s="47" t="s">
        <v>73</v>
      </c>
      <c r="G30" s="49" t="s">
        <v>62</v>
      </c>
      <c r="H30" s="49"/>
      <c r="I30" s="49" t="s">
        <v>66</v>
      </c>
      <c r="J30" s="50"/>
      <c r="K30" s="49" t="s">
        <v>63</v>
      </c>
      <c r="L30" s="48">
        <v>2</v>
      </c>
      <c r="M30" s="51">
        <v>1156</v>
      </c>
      <c r="N30" s="52">
        <f t="shared" si="0"/>
        <v>2312</v>
      </c>
      <c r="O30" s="52">
        <f t="shared" si="1"/>
        <v>2728.16</v>
      </c>
      <c r="P30" s="52">
        <f t="shared" si="2"/>
        <v>416.15999999999985</v>
      </c>
      <c r="Q30" s="53"/>
      <c r="R30" s="51"/>
      <c r="S30" s="17"/>
      <c r="T30" s="27"/>
      <c r="U30" s="27"/>
      <c r="V30" s="21"/>
      <c r="W30" s="17"/>
      <c r="Y30" s="17"/>
      <c r="Z30" s="17"/>
    </row>
    <row r="31" spans="1:26" ht="29.25" customHeight="1">
      <c r="A31" s="46">
        <v>9</v>
      </c>
      <c r="B31" s="47" t="s">
        <v>67</v>
      </c>
      <c r="C31" s="47" t="s">
        <v>74</v>
      </c>
      <c r="D31" s="56">
        <v>672923</v>
      </c>
      <c r="E31" s="47" t="s">
        <v>67</v>
      </c>
      <c r="F31" s="47" t="s">
        <v>74</v>
      </c>
      <c r="G31" s="49" t="s">
        <v>62</v>
      </c>
      <c r="H31" s="49"/>
      <c r="I31" s="49" t="s">
        <v>66</v>
      </c>
      <c r="J31" s="50"/>
      <c r="K31" s="49" t="s">
        <v>63</v>
      </c>
      <c r="L31" s="48">
        <v>2</v>
      </c>
      <c r="M31" s="51">
        <v>1256</v>
      </c>
      <c r="N31" s="52">
        <f t="shared" si="0"/>
        <v>2512</v>
      </c>
      <c r="O31" s="52">
        <f t="shared" si="1"/>
        <v>2964.16</v>
      </c>
      <c r="P31" s="52">
        <f t="shared" si="2"/>
        <v>452.15999999999985</v>
      </c>
      <c r="Q31" s="53"/>
      <c r="R31" s="51"/>
      <c r="S31" s="17"/>
      <c r="T31" s="27"/>
      <c r="U31" s="27"/>
      <c r="V31" s="21"/>
      <c r="W31" s="17"/>
      <c r="Y31" s="17"/>
      <c r="Z31" s="17"/>
    </row>
    <row r="32" spans="1:26" ht="29.25" customHeight="1">
      <c r="A32" s="46">
        <v>10</v>
      </c>
      <c r="B32" s="47" t="s">
        <v>67</v>
      </c>
      <c r="C32" s="47" t="s">
        <v>75</v>
      </c>
      <c r="D32" s="56">
        <v>672893</v>
      </c>
      <c r="E32" s="47" t="s">
        <v>67</v>
      </c>
      <c r="F32" s="47" t="s">
        <v>75</v>
      </c>
      <c r="G32" s="49" t="s">
        <v>62</v>
      </c>
      <c r="H32" s="49"/>
      <c r="I32" s="49" t="s">
        <v>66</v>
      </c>
      <c r="J32" s="50"/>
      <c r="K32" s="49" t="s">
        <v>63</v>
      </c>
      <c r="L32" s="48">
        <v>4</v>
      </c>
      <c r="M32" s="51">
        <v>1354</v>
      </c>
      <c r="N32" s="52">
        <f t="shared" si="0"/>
        <v>5416</v>
      </c>
      <c r="O32" s="52">
        <f t="shared" si="1"/>
        <v>6390.88</v>
      </c>
      <c r="P32" s="52">
        <f t="shared" si="2"/>
        <v>974.8800000000001</v>
      </c>
      <c r="Q32" s="53"/>
      <c r="R32" s="51"/>
      <c r="S32" s="17"/>
      <c r="T32" s="27"/>
      <c r="U32" s="27"/>
      <c r="V32" s="21"/>
      <c r="W32" s="17"/>
      <c r="Y32" s="17"/>
      <c r="Z32" s="17"/>
    </row>
    <row r="33" spans="1:26" ht="29.25" customHeight="1">
      <c r="A33" s="46">
        <v>11</v>
      </c>
      <c r="B33" s="47" t="s">
        <v>67</v>
      </c>
      <c r="C33" s="47" t="s">
        <v>76</v>
      </c>
      <c r="D33" s="56">
        <v>633732</v>
      </c>
      <c r="E33" s="47" t="s">
        <v>67</v>
      </c>
      <c r="F33" s="47" t="s">
        <v>76</v>
      </c>
      <c r="G33" s="49" t="s">
        <v>62</v>
      </c>
      <c r="H33" s="49"/>
      <c r="I33" s="49" t="s">
        <v>66</v>
      </c>
      <c r="J33" s="50"/>
      <c r="K33" s="49" t="s">
        <v>63</v>
      </c>
      <c r="L33" s="48">
        <v>4</v>
      </c>
      <c r="M33" s="51">
        <v>1628</v>
      </c>
      <c r="N33" s="52">
        <f>ROUND(M33*L33,2)</f>
        <v>6512</v>
      </c>
      <c r="O33" s="52">
        <f>ROUND(N33*1.18,2)</f>
        <v>7684.16</v>
      </c>
      <c r="P33" s="52">
        <f>O33-N33</f>
        <v>1172.1599999999999</v>
      </c>
      <c r="Q33" s="53"/>
      <c r="R33" s="51"/>
      <c r="S33" s="17"/>
      <c r="T33" s="27"/>
      <c r="U33" s="27"/>
      <c r="V33" s="21"/>
      <c r="W33" s="17"/>
      <c r="Y33" s="17"/>
      <c r="Z33" s="17"/>
    </row>
    <row r="34" spans="1:26" ht="29.25" customHeight="1">
      <c r="A34" s="46">
        <v>12</v>
      </c>
      <c r="B34" s="47" t="s">
        <v>67</v>
      </c>
      <c r="C34" s="47" t="s">
        <v>77</v>
      </c>
      <c r="D34" s="56">
        <v>672922</v>
      </c>
      <c r="E34" s="47" t="s">
        <v>67</v>
      </c>
      <c r="F34" s="47" t="s">
        <v>77</v>
      </c>
      <c r="G34" s="49" t="s">
        <v>62</v>
      </c>
      <c r="H34" s="49"/>
      <c r="I34" s="49" t="s">
        <v>66</v>
      </c>
      <c r="J34" s="50"/>
      <c r="K34" s="49" t="s">
        <v>63</v>
      </c>
      <c r="L34" s="48">
        <v>4</v>
      </c>
      <c r="M34" s="51">
        <v>1826</v>
      </c>
      <c r="N34" s="52">
        <f>ROUND(M34*L34,2)</f>
        <v>7304</v>
      </c>
      <c r="O34" s="52">
        <f>ROUND(N34*1.18,2)</f>
        <v>8618.72</v>
      </c>
      <c r="P34" s="52">
        <f>O34-N34</f>
        <v>1314.7199999999993</v>
      </c>
      <c r="Q34" s="53"/>
      <c r="R34" s="51"/>
      <c r="S34" s="17"/>
      <c r="T34" s="27"/>
      <c r="U34" s="27"/>
      <c r="V34" s="21"/>
      <c r="W34" s="17"/>
      <c r="Y34" s="17"/>
      <c r="Z34" s="17"/>
    </row>
    <row r="35" spans="1:22" ht="12.75">
      <c r="A35" s="54" t="s">
        <v>65</v>
      </c>
      <c r="L35" s="55">
        <f>SUM(L23:L34)</f>
        <v>34</v>
      </c>
      <c r="M35" s="55">
        <f>SUM(M23:M34)</f>
        <v>13008</v>
      </c>
      <c r="N35" s="55">
        <f>SUM(N23:N34)</f>
        <v>38568</v>
      </c>
      <c r="O35" s="55">
        <f>SUM(O23:O34)</f>
        <v>45510.240000000005</v>
      </c>
      <c r="P35" s="55">
        <f>SUM(P23:P34)</f>
        <v>6942.24</v>
      </c>
      <c r="V35" s="21"/>
    </row>
  </sheetData>
  <sheetProtection/>
  <autoFilter ref="A22:Z36"/>
  <dataValidations count="5">
    <dataValidation type="list" allowBlank="1" showInputMessage="1" showErrorMessage="1" sqref="C12">
      <formula1>$W$2:$W$5</formula1>
    </dataValidation>
    <dataValidation type="list" allowBlank="1" showInputMessage="1" showErrorMessage="1" sqref="C3">
      <formula1>$U$2:$U$4</formula1>
    </dataValidation>
    <dataValidation type="list" allowBlank="1" showInputMessage="1" showErrorMessage="1" sqref="C2">
      <formula1>$T$2:$T$3</formula1>
    </dataValidation>
    <dataValidation type="list" allowBlank="1" showInputMessage="1" showErrorMessage="1" sqref="C16">
      <formula1>$X$2:$X$4</formula1>
    </dataValidation>
    <dataValidation type="list" allowBlank="1" showInputMessage="1" showErrorMessage="1" sqref="C4">
      <formula1>$V$2:$V$107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Московский офис ОАО "ГМК "Норильский Никель"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_user_</dc:creator>
  <cp:keywords/>
  <dc:description/>
  <cp:lastModifiedBy>teplov</cp:lastModifiedBy>
  <cp:lastPrinted>2016-11-21T08:00:21Z</cp:lastPrinted>
  <dcterms:created xsi:type="dcterms:W3CDTF">2002-07-30T13:45:21Z</dcterms:created>
  <dcterms:modified xsi:type="dcterms:W3CDTF">2018-06-07T17:28:43Z</dcterms:modified>
  <cp:category/>
  <cp:version/>
  <cp:contentType/>
  <cp:contentStatus/>
</cp:coreProperties>
</file>