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1130" activeTab="0"/>
  </bookViews>
  <sheets>
    <sheet name="Перечисления на карт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Pegeeva</author>
  </authors>
  <commentList>
    <comment ref="C6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91.01</t>
        </r>
      </text>
    </comment>
    <comment ref="C5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                                90.01</t>
        </r>
      </text>
    </comment>
    <comment ref="C8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Д90.02</t>
        </r>
      </text>
    </comment>
    <comment ref="C24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69.06.3</t>
        </r>
      </text>
    </comment>
    <comment ref="C23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69.06.5</t>
        </r>
      </text>
    </comment>
    <comment ref="C22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68+69</t>
        </r>
      </text>
    </comment>
    <comment ref="C26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68</t>
        </r>
      </text>
    </comment>
    <comment ref="C25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69.06.2</t>
        </r>
      </text>
    </comment>
    <comment ref="C9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Д26+Д44</t>
        </r>
      </text>
    </comment>
    <comment ref="C16" authorId="0">
      <text>
        <r>
          <rPr>
            <b/>
            <sz val="8"/>
            <rFont val="Tahoma"/>
            <family val="0"/>
          </rPr>
          <t>Pegeeva:</t>
        </r>
        <r>
          <rPr>
            <sz val="8"/>
            <rFont val="Tahoma"/>
            <family val="0"/>
          </rPr>
          <t xml:space="preserve">
Д91.02
</t>
        </r>
      </text>
    </comment>
    <comment ref="C29" authorId="0">
      <text>
        <r>
          <rPr>
            <b/>
            <sz val="8"/>
            <rFont val="Tahoma"/>
            <family val="2"/>
          </rPr>
          <t>Pegeeva:</t>
        </r>
        <r>
          <rPr>
            <sz val="8"/>
            <rFont val="Tahoma"/>
            <family val="2"/>
          </rPr>
          <t xml:space="preserve">
Д91.02 К75.02)</t>
        </r>
      </text>
    </comment>
  </commentList>
</comments>
</file>

<file path=xl/sharedStrings.xml><?xml version="1.0" encoding="utf-8"?>
<sst xmlns="http://schemas.openxmlformats.org/spreadsheetml/2006/main" count="64" uniqueCount="64">
  <si>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</si>
  <si>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</si>
  <si>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</si>
  <si>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</si>
  <si>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</si>
  <si>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</si>
  <si>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</si>
  <si>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</si>
  <si>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</si>
  <si>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</si>
  <si>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</si>
  <si>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</si>
  <si>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</si>
  <si>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Расчет перечислений на карту (чистый доход) - считаем по начислению</t>
  </si>
  <si>
    <t>ОХР</t>
  </si>
  <si>
    <t>Аренда</t>
  </si>
  <si>
    <t>Канцтовары</t>
  </si>
  <si>
    <t>Программное обеспечение</t>
  </si>
  <si>
    <t>Прочие расходы</t>
  </si>
  <si>
    <t>УСН</t>
  </si>
  <si>
    <t>Прибыль</t>
  </si>
  <si>
    <t>Прибыль НИ</t>
  </si>
  <si>
    <t>Отправлено на карту</t>
  </si>
  <si>
    <t>Отправлено на карту НИ</t>
  </si>
  <si>
    <t>Остаток к отправке  на карту НИ</t>
  </si>
  <si>
    <t>Прочие</t>
  </si>
  <si>
    <t>Прочие доходы</t>
  </si>
  <si>
    <t>Взносы в ПФР дополнительные</t>
  </si>
  <si>
    <t>Взносы в ПФР фиксированные</t>
  </si>
  <si>
    <t>Взносы в ФФОМС фиксированные</t>
  </si>
  <si>
    <t>Выручка</t>
  </si>
  <si>
    <t>Доходы, в т.ч.</t>
  </si>
  <si>
    <t>Расходы, в т.ч.</t>
  </si>
  <si>
    <t>Себестоимость</t>
  </si>
  <si>
    <t>Показатели</t>
  </si>
  <si>
    <t>11.</t>
  </si>
  <si>
    <t>11.1.</t>
  </si>
  <si>
    <t>11.2.</t>
  </si>
  <si>
    <t>12.</t>
  </si>
  <si>
    <t>12.1.</t>
  </si>
  <si>
    <t>12.2.</t>
  </si>
  <si>
    <t>12.3.</t>
  </si>
  <si>
    <t>13.</t>
  </si>
  <si>
    <t>14.</t>
  </si>
  <si>
    <t>14.1.</t>
  </si>
  <si>
    <t>14.2.</t>
  </si>
  <si>
    <t>14.3.</t>
  </si>
  <si>
    <t>14.4.</t>
  </si>
  <si>
    <t>15.1.</t>
  </si>
  <si>
    <t>15.</t>
  </si>
  <si>
    <t>16.</t>
  </si>
  <si>
    <t>16.1.</t>
  </si>
  <si>
    <t>17.</t>
  </si>
  <si>
    <t>Прибыль ИП до уплаты налогов</t>
  </si>
  <si>
    <t>Налоги и взносы начисленные</t>
  </si>
  <si>
    <t xml:space="preserve">остаток на начало </t>
  </si>
  <si>
    <t>1932.41</t>
  </si>
  <si>
    <t>Взносу ОПР</t>
  </si>
  <si>
    <t>Взносы ФФ ОМС</t>
  </si>
  <si>
    <t xml:space="preserve">Расходы по уплате страховых взносов ИП (за себя) </t>
  </si>
  <si>
    <t xml:space="preserve">Прочие внереализационные доходы (расходы) </t>
  </si>
  <si>
    <t>Услуги банка</t>
  </si>
  <si>
    <t>Проценты банка</t>
  </si>
  <si>
    <t>2514.4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</si>
</sst>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30"/>
      <name val="Arial cyr"/>
      <family val="0"/>
    </font>
    <font>
      <b/>
      <sz val="12"/>
      <color indexed="6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 cyr"/>
      <family val="0"/>
    </font>
    <font>
      <b/>
      <sz val="12"/>
      <color theme="3" tint="0.39998000860214233"/>
      <name val="Arial Cyr"/>
      <family val="0"/>
    </font>
    <font>
      <sz val="11"/>
      <color theme="1"/>
      <name val="Arial cyr"/>
      <family val="0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88">
      <alignment/>
      <protection/>
    </xf>
    <xf numFmtId="0" fontId="48" fillId="0" borderId="0" xfId="0" applyFont="1" applyAlignment="1">
      <alignment/>
    </xf>
    <xf numFmtId="4" fontId="19" fillId="0" borderId="19" xfId="88" applyNumberFormat="1" applyFont="1" applyBorder="1" applyAlignment="1">
      <alignment horizontal="right"/>
      <protection/>
    </xf>
    <xf numFmtId="4" fontId="2" fillId="0" borderId="19" xfId="88" applyNumberFormat="1" applyFont="1" applyBorder="1">
      <alignment/>
      <protection/>
    </xf>
    <xf numFmtId="4" fontId="2" fillId="0" borderId="19" xfId="88" applyNumberFormat="1" applyFont="1" applyBorder="1" applyAlignment="1">
      <alignment horizontal="right"/>
      <protection/>
    </xf>
    <xf numFmtId="4" fontId="49" fillId="16" borderId="19" xfId="88" applyNumberFormat="1" applyFont="1" applyFill="1" applyBorder="1">
      <alignment/>
      <protection/>
    </xf>
    <xf numFmtId="4" fontId="49" fillId="16" borderId="19" xfId="88" applyNumberFormat="1" applyFont="1" applyFill="1" applyBorder="1" applyAlignment="1">
      <alignment horizontal="right"/>
      <protection/>
    </xf>
    <xf numFmtId="4" fontId="19" fillId="55" borderId="19" xfId="88" applyNumberFormat="1" applyFont="1" applyFill="1" applyBorder="1" applyAlignment="1">
      <alignment horizontal="right"/>
      <protection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top" wrapText="1"/>
    </xf>
    <xf numFmtId="4" fontId="19" fillId="14" borderId="19" xfId="89" applyNumberFormat="1" applyFont="1" applyFill="1" applyBorder="1" applyAlignment="1">
      <alignment horizontal="right"/>
      <protection/>
    </xf>
    <xf numFmtId="4" fontId="19" fillId="14" borderId="19" xfId="89" applyNumberFormat="1" applyFont="1" applyFill="1" applyBorder="1">
      <alignment/>
      <protection/>
    </xf>
    <xf numFmtId="4" fontId="19" fillId="21" borderId="19" xfId="89" applyNumberFormat="1" applyFont="1" applyFill="1" applyBorder="1" applyAlignment="1">
      <alignment horizontal="right"/>
      <protection/>
    </xf>
    <xf numFmtId="4" fontId="19" fillId="21" borderId="19" xfId="88" applyNumberFormat="1" applyFont="1" applyFill="1" applyBorder="1" applyAlignment="1">
      <alignment horizontal="right"/>
      <protection/>
    </xf>
    <xf numFmtId="16" fontId="0" fillId="0" borderId="19" xfId="0" applyNumberFormat="1" applyBorder="1" applyAlignment="1">
      <alignment/>
    </xf>
    <xf numFmtId="0" fontId="50" fillId="0" borderId="0" xfId="0" applyFont="1" applyAlignment="1">
      <alignment/>
    </xf>
    <xf numFmtId="4" fontId="2" fillId="55" borderId="19" xfId="88" applyNumberFormat="1" applyFont="1" applyFill="1" applyBorder="1" applyAlignment="1">
      <alignment horizontal="right"/>
      <protection/>
    </xf>
    <xf numFmtId="0" fontId="22" fillId="21" borderId="19" xfId="89" applyFont="1" applyFill="1" applyBorder="1">
      <alignment/>
      <protection/>
    </xf>
    <xf numFmtId="0" fontId="21" fillId="0" borderId="19" xfId="89" applyFont="1" applyBorder="1">
      <alignment/>
      <protection/>
    </xf>
    <xf numFmtId="0" fontId="22" fillId="0" borderId="19" xfId="89" applyFont="1" applyBorder="1">
      <alignment/>
      <protection/>
    </xf>
    <xf numFmtId="0" fontId="23" fillId="21" borderId="19" xfId="89" applyFont="1" applyFill="1" applyBorder="1">
      <alignment/>
      <protection/>
    </xf>
    <xf numFmtId="0" fontId="22" fillId="14" borderId="19" xfId="89" applyFont="1" applyFill="1" applyBorder="1">
      <alignment/>
      <protection/>
    </xf>
    <xf numFmtId="0" fontId="23" fillId="21" borderId="0" xfId="89" applyFont="1" applyFill="1">
      <alignment/>
      <protection/>
    </xf>
    <xf numFmtId="0" fontId="23" fillId="0" borderId="19" xfId="89" applyFont="1" applyBorder="1">
      <alignment/>
      <protection/>
    </xf>
    <xf numFmtId="0" fontId="21" fillId="56" borderId="19" xfId="89" applyFont="1" applyFill="1" applyBorder="1">
      <alignment/>
      <protection/>
    </xf>
    <xf numFmtId="0" fontId="21" fillId="56" borderId="0" xfId="89" applyFont="1" applyFill="1">
      <alignment/>
      <protection/>
    </xf>
    <xf numFmtId="0" fontId="22" fillId="56" borderId="19" xfId="89" applyFont="1" applyFill="1" applyBorder="1">
      <alignment/>
      <protection/>
    </xf>
    <xf numFmtId="0" fontId="22" fillId="56" borderId="0" xfId="89" applyFont="1" applyFill="1">
      <alignment/>
      <protection/>
    </xf>
    <xf numFmtId="0" fontId="21" fillId="56" borderId="20" xfId="89" applyFont="1" applyFill="1" applyBorder="1">
      <alignment/>
      <protection/>
    </xf>
    <xf numFmtId="4" fontId="2" fillId="56" borderId="20" xfId="88" applyNumberFormat="1" applyFont="1" applyFill="1" applyBorder="1">
      <alignment/>
      <protection/>
    </xf>
    <xf numFmtId="0" fontId="23" fillId="56" borderId="19" xfId="89" applyFont="1" applyFill="1" applyBorder="1">
      <alignment/>
      <protection/>
    </xf>
    <xf numFmtId="4" fontId="49" fillId="55" borderId="21" xfId="88" applyNumberFormat="1" applyFont="1" applyFill="1" applyBorder="1">
      <alignment/>
      <protection/>
    </xf>
    <xf numFmtId="0" fontId="23" fillId="56" borderId="22" xfId="89" applyFont="1" applyFill="1" applyBorder="1">
      <alignment/>
      <protection/>
    </xf>
    <xf numFmtId="4" fontId="49" fillId="55" borderId="23" xfId="88" applyNumberFormat="1" applyFont="1" applyFill="1" applyBorder="1">
      <alignment/>
      <protection/>
    </xf>
    <xf numFmtId="0" fontId="21" fillId="0" borderId="19" xfId="89" applyFont="1" applyBorder="1">
      <alignment/>
      <protection/>
    </xf>
    <xf numFmtId="4" fontId="19" fillId="16" borderId="19" xfId="89" applyNumberFormat="1" applyFont="1" applyFill="1" applyBorder="1" applyAlignment="1">
      <alignment horizontal="right"/>
      <protection/>
    </xf>
    <xf numFmtId="4" fontId="19" fillId="57" borderId="19" xfId="89" applyNumberFormat="1" applyFont="1" applyFill="1" applyBorder="1" applyAlignment="1">
      <alignment horizontal="right"/>
      <protection/>
    </xf>
    <xf numFmtId="0" fontId="21" fillId="0" borderId="19" xfId="89" applyFont="1" applyBorder="1" applyAlignment="1">
      <alignment wrapText="1"/>
      <protection/>
    </xf>
    <xf numFmtId="0" fontId="22" fillId="56" borderId="20" xfId="89" applyFont="1" applyFill="1" applyBorder="1">
      <alignment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Финансовый 2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zoomScale="80" zoomScaleNormal="80" zoomScalePageLayoutView="0" workbookViewId="0" topLeftCell="B1">
      <selection activeCell="C26" sqref="C26"/>
    </sheetView>
  </sheetViews>
  <sheetFormatPr defaultColWidth="9.140625" defaultRowHeight="15"/>
  <cols>
    <col min="1" max="1" width="16.57421875" style="0" customWidth="1"/>
    <col min="2" max="2" width="6.421875" style="0" customWidth="1"/>
    <col min="3" max="3" width="45.421875" style="0" customWidth="1"/>
    <col min="4" max="4" width="21.421875" style="0" customWidth="1"/>
    <col min="5" max="5" width="12.00390625" style="0" customWidth="1"/>
    <col min="13" max="13" width="13.57421875" style="0" customWidth="1"/>
    <col min="14" max="14" width="11.140625" style="0" customWidth="1"/>
    <col min="15" max="15" width="11.421875" style="0" customWidth="1"/>
    <col min="16" max="16" width="15.140625" style="0" customWidth="1"/>
    <col min="17" max="17" width="13.57421875" style="0" customWidth="1"/>
  </cols>
  <sheetData>
    <row r="2" spans="3:17" ht="18">
      <c r="C2" s="2" t="s">
        <v>13</v>
      </c>
      <c r="D2" s="2"/>
      <c r="E2" s="2"/>
      <c r="I2" s="1"/>
      <c r="J2" s="1"/>
      <c r="K2" s="1"/>
      <c r="L2" s="1"/>
      <c r="M2" s="1"/>
      <c r="N2" s="1"/>
      <c r="O2" s="1"/>
      <c r="P2" s="1"/>
      <c r="Q2" s="1"/>
    </row>
    <row r="3" spans="2:17" ht="45" customHeight="1">
      <c r="B3" s="10"/>
      <c r="C3" s="22" t="s">
        <v>34</v>
      </c>
      <c r="D3" s="22" t="s">
        <v>55</v>
      </c>
      <c r="E3" s="11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2" t="s">
        <v>12</v>
      </c>
    </row>
    <row r="4" spans="2:17" ht="15.75">
      <c r="B4" s="9" t="s">
        <v>35</v>
      </c>
      <c r="C4" s="23" t="s">
        <v>31</v>
      </c>
      <c r="D4" s="21"/>
      <c r="E4" s="13">
        <f>SUM(E5:E6)</f>
        <v>0</v>
      </c>
      <c r="F4" s="13">
        <f aca="true" t="shared" si="0" ref="F4:O4">SUM(F5:F6)</f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>SUM(P5,P6)</f>
        <v>2815313</v>
      </c>
      <c r="Q4" s="13">
        <f>SUM(E4:P4)</f>
        <v>2815313</v>
      </c>
    </row>
    <row r="5" spans="2:17" ht="15">
      <c r="B5" s="9" t="s">
        <v>36</v>
      </c>
      <c r="C5" s="19" t="s">
        <v>30</v>
      </c>
      <c r="D5" s="25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2815313</v>
      </c>
      <c r="Q5" s="37">
        <f aca="true" t="shared" si="1" ref="Q5:Q31">SUM(E5:P5)</f>
        <v>2815313</v>
      </c>
    </row>
    <row r="6" spans="2:17" ht="15">
      <c r="B6" s="9" t="s">
        <v>37</v>
      </c>
      <c r="C6" s="19" t="s">
        <v>26</v>
      </c>
      <c r="D6" s="25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56</v>
      </c>
      <c r="Q6" s="37">
        <f t="shared" si="1"/>
        <v>0</v>
      </c>
    </row>
    <row r="7" spans="2:17" ht="15.75">
      <c r="B7" s="9" t="s">
        <v>38</v>
      </c>
      <c r="C7" s="21" t="s">
        <v>32</v>
      </c>
      <c r="D7" s="21"/>
      <c r="E7" s="14">
        <f>SUM(C9,C16,C8)</f>
        <v>0</v>
      </c>
      <c r="F7" s="14">
        <f aca="true" t="shared" si="2" ref="F7:P7">SUM(D9,D16,D8)</f>
        <v>0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649</v>
      </c>
      <c r="P7" s="14">
        <f t="shared" si="2"/>
        <v>0</v>
      </c>
      <c r="Q7" s="13">
        <f t="shared" si="1"/>
        <v>649</v>
      </c>
    </row>
    <row r="8" spans="2:17" ht="15">
      <c r="B8" s="9" t="s">
        <v>39</v>
      </c>
      <c r="C8" s="19" t="s">
        <v>33</v>
      </c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7">
        <f t="shared" si="1"/>
        <v>0</v>
      </c>
    </row>
    <row r="9" spans="2:17" ht="15">
      <c r="B9" s="9" t="s">
        <v>40</v>
      </c>
      <c r="C9" s="20" t="s">
        <v>14</v>
      </c>
      <c r="D9" s="27"/>
      <c r="E9" s="3">
        <f>SUM(E10:E15)</f>
        <v>0</v>
      </c>
      <c r="F9" s="3">
        <f aca="true" t="shared" si="3" ref="F9:P9">SUM(F10:F15)</f>
        <v>0</v>
      </c>
      <c r="G9" s="3">
        <f t="shared" si="3"/>
        <v>0</v>
      </c>
      <c r="H9" s="3">
        <f t="shared" si="3"/>
        <v>0</v>
      </c>
      <c r="I9" s="3">
        <f t="shared" si="3"/>
        <v>0</v>
      </c>
      <c r="J9" s="3">
        <f t="shared" si="3"/>
        <v>0</v>
      </c>
      <c r="K9" s="3">
        <f t="shared" si="3"/>
        <v>0</v>
      </c>
      <c r="L9" s="3">
        <f t="shared" si="3"/>
        <v>0</v>
      </c>
      <c r="M9" s="3">
        <f t="shared" si="3"/>
        <v>649</v>
      </c>
      <c r="N9" s="3">
        <f t="shared" si="3"/>
        <v>0</v>
      </c>
      <c r="O9" s="3">
        <f t="shared" si="3"/>
        <v>0</v>
      </c>
      <c r="P9" s="3">
        <f t="shared" si="3"/>
        <v>13162.5</v>
      </c>
      <c r="Q9" s="37">
        <f t="shared" si="1"/>
        <v>13811.5</v>
      </c>
    </row>
    <row r="10" spans="2:17" ht="15">
      <c r="B10" s="9"/>
      <c r="C10" s="19" t="s">
        <v>15</v>
      </c>
      <c r="D10" s="2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7">
        <f t="shared" si="1"/>
        <v>0</v>
      </c>
    </row>
    <row r="11" spans="2:17" ht="15">
      <c r="B11" s="9"/>
      <c r="C11" s="35" t="s">
        <v>58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1912.5</v>
      </c>
      <c r="Q11" s="37">
        <f t="shared" si="1"/>
        <v>1912.5</v>
      </c>
    </row>
    <row r="12" spans="2:17" ht="15">
      <c r="B12" s="9"/>
      <c r="C12" s="35" t="s">
        <v>57</v>
      </c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9750</v>
      </c>
      <c r="Q12" s="37">
        <f t="shared" si="1"/>
        <v>9750</v>
      </c>
    </row>
    <row r="13" spans="2:17" ht="15">
      <c r="B13" s="9"/>
      <c r="C13" s="19" t="s">
        <v>16</v>
      </c>
      <c r="D13" s="25"/>
      <c r="E13" s="3"/>
      <c r="F13" s="3"/>
      <c r="G13" s="3"/>
      <c r="H13" s="3"/>
      <c r="I13" s="3"/>
      <c r="J13" s="3"/>
      <c r="K13" s="3"/>
      <c r="L13" s="3"/>
      <c r="M13" s="3">
        <v>649</v>
      </c>
      <c r="N13" s="5"/>
      <c r="O13" s="3"/>
      <c r="P13" s="3"/>
      <c r="Q13" s="37">
        <f t="shared" si="1"/>
        <v>649</v>
      </c>
    </row>
    <row r="14" spans="2:17" ht="15">
      <c r="B14" s="9"/>
      <c r="C14" s="19" t="s">
        <v>17</v>
      </c>
      <c r="D14" s="25"/>
      <c r="E14" s="3"/>
      <c r="F14" s="3"/>
      <c r="G14" s="3"/>
      <c r="H14" s="3"/>
      <c r="I14" s="3"/>
      <c r="J14" s="16"/>
      <c r="K14" s="3"/>
      <c r="L14" s="3"/>
      <c r="M14" s="5"/>
      <c r="N14" s="5"/>
      <c r="O14" s="3"/>
      <c r="P14" s="3">
        <v>1500</v>
      </c>
      <c r="Q14" s="37">
        <f t="shared" si="1"/>
        <v>1500</v>
      </c>
    </row>
    <row r="15" spans="2:17" ht="15">
      <c r="B15" s="15"/>
      <c r="C15" s="19" t="s">
        <v>25</v>
      </c>
      <c r="D15" s="29"/>
      <c r="E15" s="3"/>
      <c r="F15" s="3"/>
      <c r="G15" s="3"/>
      <c r="H15" s="3"/>
      <c r="I15" s="3"/>
      <c r="J15" s="3"/>
      <c r="K15" s="3"/>
      <c r="L15" s="3"/>
      <c r="M15" s="5"/>
      <c r="N15" s="5"/>
      <c r="O15" s="3"/>
      <c r="P15" s="3"/>
      <c r="Q15" s="37">
        <f t="shared" si="1"/>
        <v>0</v>
      </c>
    </row>
    <row r="16" spans="2:17" ht="15">
      <c r="B16" s="9" t="s">
        <v>41</v>
      </c>
      <c r="C16" s="20" t="s">
        <v>18</v>
      </c>
      <c r="D16" s="28"/>
      <c r="E16" s="3">
        <f>E20</f>
        <v>0</v>
      </c>
      <c r="F16" s="3">
        <f aca="true" t="shared" si="4" ref="F16:P16">F20</f>
        <v>0</v>
      </c>
      <c r="G16" s="3">
        <f t="shared" si="4"/>
        <v>0</v>
      </c>
      <c r="H16" s="3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3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3">
        <f t="shared" si="4"/>
        <v>900</v>
      </c>
      <c r="Q16" s="37">
        <f t="shared" si="1"/>
        <v>900</v>
      </c>
    </row>
    <row r="17" spans="2:17" ht="28.5">
      <c r="B17" s="9"/>
      <c r="C17" s="38" t="s">
        <v>59</v>
      </c>
      <c r="D17" s="2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2634.38</v>
      </c>
      <c r="Q17" s="37">
        <f t="shared" si="1"/>
        <v>2634.38</v>
      </c>
    </row>
    <row r="18" spans="2:17" ht="15">
      <c r="B18" s="9"/>
      <c r="C18" s="38" t="s">
        <v>61</v>
      </c>
      <c r="D18" s="39"/>
      <c r="E18" s="3"/>
      <c r="F18" s="3"/>
      <c r="G18" s="3"/>
      <c r="H18" s="3"/>
      <c r="I18" s="3"/>
      <c r="J18" s="3"/>
      <c r="K18" s="3"/>
      <c r="L18" s="3"/>
      <c r="M18" s="3">
        <v>4854</v>
      </c>
      <c r="N18" s="3">
        <v>1968.4</v>
      </c>
      <c r="O18" s="3">
        <v>2848.4</v>
      </c>
      <c r="P18" s="3" t="s">
        <v>63</v>
      </c>
      <c r="Q18" s="37">
        <f t="shared" si="1"/>
        <v>9670.8</v>
      </c>
    </row>
    <row r="19" spans="2:17" ht="28.5">
      <c r="B19" s="9"/>
      <c r="C19" s="38" t="s">
        <v>60</v>
      </c>
      <c r="D19" s="39"/>
      <c r="E19" s="3"/>
      <c r="F19" s="3"/>
      <c r="G19" s="3"/>
      <c r="H19" s="3"/>
      <c r="I19" s="3"/>
      <c r="J19" s="3"/>
      <c r="K19" s="3"/>
      <c r="L19" s="3"/>
      <c r="M19" s="3"/>
      <c r="N19" s="3">
        <v>30000</v>
      </c>
      <c r="O19" s="3">
        <v>28000</v>
      </c>
      <c r="P19" s="3">
        <v>175000</v>
      </c>
      <c r="Q19" s="37">
        <f t="shared" si="1"/>
        <v>233000</v>
      </c>
    </row>
    <row r="20" spans="2:17" ht="15">
      <c r="B20" s="9"/>
      <c r="C20" s="4" t="s">
        <v>62</v>
      </c>
      <c r="D20" s="30"/>
      <c r="E20" s="3"/>
      <c r="F20" s="3"/>
      <c r="G20" s="3"/>
      <c r="H20" s="3"/>
      <c r="I20" s="3"/>
      <c r="J20" s="3"/>
      <c r="K20" s="3"/>
      <c r="L20" s="3"/>
      <c r="M20" s="5"/>
      <c r="N20" s="5"/>
      <c r="O20" s="5"/>
      <c r="P20" s="3">
        <v>900</v>
      </c>
      <c r="Q20" s="37">
        <f t="shared" si="1"/>
        <v>900</v>
      </c>
    </row>
    <row r="21" spans="2:17" ht="15">
      <c r="B21" s="9" t="s">
        <v>42</v>
      </c>
      <c r="C21" s="18" t="s">
        <v>53</v>
      </c>
      <c r="D21" s="18">
        <f>D4-D7</f>
        <v>0</v>
      </c>
      <c r="E21" s="18">
        <f aca="true" t="shared" si="5" ref="E21:P21">E4-E7</f>
        <v>0</v>
      </c>
      <c r="F21" s="18">
        <f t="shared" si="5"/>
        <v>0</v>
      </c>
      <c r="G21" s="18">
        <f t="shared" si="5"/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-649</v>
      </c>
      <c r="P21" s="18">
        <f t="shared" si="5"/>
        <v>2815313</v>
      </c>
      <c r="Q21" s="13">
        <f t="shared" si="1"/>
        <v>2814664</v>
      </c>
    </row>
    <row r="22" spans="2:17" ht="15">
      <c r="B22" s="9" t="s">
        <v>43</v>
      </c>
      <c r="C22" s="20" t="s">
        <v>54</v>
      </c>
      <c r="D22" s="27">
        <f>SUM(D23:D26)</f>
        <v>0</v>
      </c>
      <c r="E22" s="27">
        <f aca="true" t="shared" si="6" ref="E22:P22">SUM(E23:E26)</f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5000</v>
      </c>
      <c r="N22" s="27">
        <f t="shared" si="6"/>
        <v>0</v>
      </c>
      <c r="O22" s="27">
        <f t="shared" si="6"/>
        <v>0</v>
      </c>
      <c r="P22" s="27">
        <f t="shared" si="6"/>
        <v>28805.5</v>
      </c>
      <c r="Q22" s="37">
        <f t="shared" si="1"/>
        <v>33805.5</v>
      </c>
    </row>
    <row r="23" spans="2:17" ht="15">
      <c r="B23" s="9" t="s">
        <v>44</v>
      </c>
      <c r="C23" s="19" t="s">
        <v>28</v>
      </c>
      <c r="D23" s="25"/>
      <c r="E23" s="5"/>
      <c r="F23" s="5"/>
      <c r="G23" s="5"/>
      <c r="H23" s="5"/>
      <c r="I23" s="5"/>
      <c r="J23" s="5"/>
      <c r="K23" s="5"/>
      <c r="L23" s="5"/>
      <c r="M23" s="5">
        <v>5000</v>
      </c>
      <c r="N23" s="5"/>
      <c r="O23" s="5"/>
      <c r="P23" s="5">
        <v>4750</v>
      </c>
      <c r="Q23" s="37">
        <f t="shared" si="1"/>
        <v>9750</v>
      </c>
    </row>
    <row r="24" spans="2:17" ht="15">
      <c r="B24" s="9" t="s">
        <v>45</v>
      </c>
      <c r="C24" s="19" t="s">
        <v>29</v>
      </c>
      <c r="D24" s="2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1912.5</v>
      </c>
      <c r="Q24" s="37">
        <f t="shared" si="1"/>
        <v>1912.5</v>
      </c>
    </row>
    <row r="25" spans="2:17" ht="15">
      <c r="B25" s="9" t="s">
        <v>46</v>
      </c>
      <c r="C25" s="19" t="s">
        <v>27</v>
      </c>
      <c r="D25" s="2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7">
        <f t="shared" si="1"/>
        <v>0</v>
      </c>
    </row>
    <row r="26" spans="2:17" ht="15">
      <c r="B26" s="9" t="s">
        <v>47</v>
      </c>
      <c r="C26" s="19" t="s">
        <v>19</v>
      </c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22143</v>
      </c>
      <c r="Q26" s="37">
        <f t="shared" si="1"/>
        <v>22143</v>
      </c>
    </row>
    <row r="27" spans="2:17" ht="15.75">
      <c r="B27" s="9" t="s">
        <v>49</v>
      </c>
      <c r="C27" s="21" t="s">
        <v>20</v>
      </c>
      <c r="D27" s="21"/>
      <c r="E27" s="14">
        <f>E4-E9-E16-E26+E23+E24+E25</f>
        <v>0</v>
      </c>
      <c r="F27" s="14">
        <f aca="true" t="shared" si="7" ref="F27:P27">F4-F9-F16-F26+F23+F24+F25</f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4351</v>
      </c>
      <c r="N27" s="14">
        <f t="shared" si="7"/>
        <v>0</v>
      </c>
      <c r="O27" s="14">
        <f t="shared" si="7"/>
        <v>0</v>
      </c>
      <c r="P27" s="14">
        <f t="shared" si="7"/>
        <v>2785770</v>
      </c>
      <c r="Q27" s="13">
        <f t="shared" si="1"/>
        <v>2790121</v>
      </c>
    </row>
    <row r="28" spans="2:17" ht="15.75">
      <c r="B28" s="9" t="s">
        <v>48</v>
      </c>
      <c r="C28" s="6" t="s">
        <v>21</v>
      </c>
      <c r="D28" s="6"/>
      <c r="E28" s="7">
        <f>E27</f>
        <v>0</v>
      </c>
      <c r="F28" s="7">
        <f>E28+F27</f>
        <v>0</v>
      </c>
      <c r="G28" s="7">
        <f>F28+G27</f>
        <v>0</v>
      </c>
      <c r="H28" s="7">
        <f aca="true" t="shared" si="8" ref="H28:P28">G28+H27</f>
        <v>0</v>
      </c>
      <c r="I28" s="7">
        <f t="shared" si="8"/>
        <v>0</v>
      </c>
      <c r="J28" s="7">
        <f t="shared" si="8"/>
        <v>0</v>
      </c>
      <c r="K28" s="7">
        <f t="shared" si="8"/>
        <v>0</v>
      </c>
      <c r="L28" s="7">
        <f t="shared" si="8"/>
        <v>0</v>
      </c>
      <c r="M28" s="7">
        <f t="shared" si="8"/>
        <v>4351</v>
      </c>
      <c r="N28" s="7">
        <f t="shared" si="8"/>
        <v>4351</v>
      </c>
      <c r="O28" s="7">
        <f t="shared" si="8"/>
        <v>4351</v>
      </c>
      <c r="P28" s="7">
        <f t="shared" si="8"/>
        <v>2790121</v>
      </c>
      <c r="Q28" s="36">
        <f t="shared" si="1"/>
        <v>2803174</v>
      </c>
    </row>
    <row r="29" spans="2:17" ht="15.75">
      <c r="B29" s="9" t="s">
        <v>50</v>
      </c>
      <c r="C29" s="24" t="s">
        <v>22</v>
      </c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7">
        <f t="shared" si="1"/>
        <v>0</v>
      </c>
    </row>
    <row r="30" spans="2:17" ht="16.5" thickBot="1">
      <c r="B30" s="9" t="s">
        <v>51</v>
      </c>
      <c r="C30" s="24" t="s">
        <v>23</v>
      </c>
      <c r="D30" s="33"/>
      <c r="E30" s="8">
        <f>E29</f>
        <v>0</v>
      </c>
      <c r="F30" s="8">
        <f>E30+F29</f>
        <v>0</v>
      </c>
      <c r="G30" s="8">
        <f aca="true" t="shared" si="9" ref="G30:P30">F30+G29</f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37">
        <f t="shared" si="1"/>
        <v>0</v>
      </c>
    </row>
    <row r="31" spans="2:17" ht="16.5" thickBot="1">
      <c r="B31" s="9" t="s">
        <v>52</v>
      </c>
      <c r="C31" s="32" t="s">
        <v>24</v>
      </c>
      <c r="D31" s="34">
        <f>D28-D30</f>
        <v>0</v>
      </c>
      <c r="E31" s="34">
        <f aca="true" t="shared" si="10" ref="E31:P31">E28-E30</f>
        <v>0</v>
      </c>
      <c r="F31" s="34">
        <f t="shared" si="10"/>
        <v>0</v>
      </c>
      <c r="G31" s="34">
        <f t="shared" si="10"/>
        <v>0</v>
      </c>
      <c r="H31" s="34">
        <f t="shared" si="10"/>
        <v>0</v>
      </c>
      <c r="I31" s="34">
        <f t="shared" si="10"/>
        <v>0</v>
      </c>
      <c r="J31" s="34">
        <f t="shared" si="10"/>
        <v>0</v>
      </c>
      <c r="K31" s="34">
        <f t="shared" si="10"/>
        <v>0</v>
      </c>
      <c r="L31" s="34">
        <f t="shared" si="10"/>
        <v>0</v>
      </c>
      <c r="M31" s="34">
        <f t="shared" si="10"/>
        <v>4351</v>
      </c>
      <c r="N31" s="34">
        <f t="shared" si="10"/>
        <v>4351</v>
      </c>
      <c r="O31" s="34">
        <f t="shared" si="10"/>
        <v>4351</v>
      </c>
      <c r="P31" s="34">
        <f t="shared" si="10"/>
        <v>2790121</v>
      </c>
      <c r="Q31" s="37">
        <f t="shared" si="1"/>
        <v>2803174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Бахмут Виктория</dc:creator>
  <cp:keywords/>
  <dc:description/>
  <cp:lastModifiedBy>Ludmila</cp:lastModifiedBy>
  <dcterms:created xsi:type="dcterms:W3CDTF">2018-02-05T06:44:12Z</dcterms:created>
  <dcterms:modified xsi:type="dcterms:W3CDTF">2018-03-13T05:59:19Z</dcterms:modified>
  <cp:category/>
  <cp:version/>
  <cp:contentType/>
  <cp:contentStatus/>
</cp:coreProperties>
</file>