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лан БДР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10" authorId="0">
      <text>
        <r>
          <rPr>
            <sz val="9"/>
            <color rgb="FF000000"/>
            <rFont val="Tahoma"/>
            <family val="2"/>
            <charset val="204"/>
          </rPr>
          <t xml:space="preserve">Серыми помечены строки, которые не нужно выводить в отчет</t>
        </r>
      </text>
    </comment>
    <comment ref="C37" authorId="0">
      <text>
        <r>
          <rPr>
            <sz val="9"/>
            <color rgb="FF000000"/>
            <rFont val="Tahoma"/>
            <family val="2"/>
            <charset val="204"/>
          </rPr>
          <t xml:space="preserve">Эти статьи вывести с нулевыми показателями. Только для вида</t>
        </r>
      </text>
    </comment>
    <comment ref="C74" authorId="0">
      <text>
        <r>
          <rPr>
            <sz val="9"/>
            <color rgb="FF000000"/>
            <rFont val="Tahoma"/>
            <family val="2"/>
            <charset val="204"/>
          </rPr>
          <t xml:space="preserve">То, что продали из реализации.
Опт и розница определяется по выбранному складу. Пока везде считаем розничный склад</t>
        </r>
      </text>
    </comment>
    <comment ref="C78" authorId="0">
      <text>
        <r>
          <rPr>
            <sz val="9"/>
            <color rgb="FF000000"/>
            <rFont val="Tahoma"/>
            <family val="2"/>
            <charset val="204"/>
          </rPr>
          <t xml:space="preserve">Пустые показатели</t>
        </r>
      </text>
    </comment>
    <comment ref="C138" authorId="0">
      <text>
        <r>
          <rPr>
            <sz val="9"/>
            <color rgb="FF000000"/>
            <rFont val="Tahoma"/>
            <family val="2"/>
            <charset val="204"/>
          </rPr>
          <t xml:space="preserve">Справочное значение, вводимое в базе</t>
        </r>
      </text>
    </comment>
    <comment ref="C154" authorId="0">
      <text>
        <r>
          <rPr>
            <sz val="9"/>
            <color rgb="FF000000"/>
            <rFont val="Tahoma"/>
            <family val="2"/>
            <charset val="204"/>
          </rPr>
          <t xml:space="preserve">Справочное значение, вводимое в базе</t>
        </r>
      </text>
    </comment>
  </commentList>
</comments>
</file>

<file path=xl/sharedStrings.xml><?xml version="1.0" encoding="utf-8"?>
<sst xmlns="http://schemas.openxmlformats.org/spreadsheetml/2006/main" count="407" uniqueCount="217">
  <si>
    <t xml:space="preserve">Бюджет доходов и расходов (Попутчик - пристанционная)</t>
  </si>
  <si>
    <t xml:space="preserve">на 1 квартал 2016 г.</t>
  </si>
  <si>
    <t xml:space="preserve">Код статьи</t>
  </si>
  <si>
    <t xml:space="preserve">Дилерский центр /
Статья</t>
  </si>
  <si>
    <t xml:space="preserve">Октябрь</t>
  </si>
  <si>
    <t xml:space="preserve">Ноябрь</t>
  </si>
  <si>
    <t xml:space="preserve">Декабрь</t>
  </si>
  <si>
    <t xml:space="preserve">Итог</t>
  </si>
  <si>
    <t xml:space="preserve">План</t>
  </si>
  <si>
    <t xml:space="preserve">Факт</t>
  </si>
  <si>
    <t xml:space="preserve">отклонение в %</t>
  </si>
  <si>
    <t xml:space="preserve">Отклонение в ед.</t>
  </si>
  <si>
    <t xml:space="preserve">Доходы по операционной деятельности СТО</t>
  </si>
  <si>
    <t xml:space="preserve">Выработка (нормо-часы)</t>
  </si>
  <si>
    <t xml:space="preserve">Коммерческие виды ремонта</t>
  </si>
  <si>
    <t xml:space="preserve">Гарантийный ремонт</t>
  </si>
  <si>
    <t xml:space="preserve">Коммерческий ремонт</t>
  </si>
  <si>
    <t xml:space="preserve">Коммерческий тюнинг</t>
  </si>
  <si>
    <t xml:space="preserve">Кузовной ремонт</t>
  </si>
  <si>
    <t xml:space="preserve">Мойка</t>
  </si>
  <si>
    <t xml:space="preserve">Плановое ТО</t>
  </si>
  <si>
    <t xml:space="preserve">Шины, диски</t>
  </si>
  <si>
    <t xml:space="preserve">Корпоративный ремонт</t>
  </si>
  <si>
    <t xml:space="preserve">Услуги по ГТО</t>
  </si>
  <si>
    <t xml:space="preserve">Антикор</t>
  </si>
  <si>
    <t xml:space="preserve">Не коммерческие виды ремонта</t>
  </si>
  <si>
    <t xml:space="preserve">Ремонт товарных а/м </t>
  </si>
  <si>
    <t xml:space="preserve">Предпродажная подготовка</t>
  </si>
  <si>
    <t xml:space="preserve">Ремонт тестовых (служебных) а/м</t>
  </si>
  <si>
    <t xml:space="preserve">Субконтракты</t>
  </si>
  <si>
    <t xml:space="preserve">Стоимость нормочаса</t>
  </si>
  <si>
    <t xml:space="preserve">Ремонт тестовых (служебных) а/м </t>
  </si>
  <si>
    <t xml:space="preserve">Выручка от реализации услуг СТО</t>
  </si>
  <si>
    <t xml:space="preserve">Выручка от реализации запчастей через сервис</t>
  </si>
  <si>
    <t xml:space="preserve">Коммерческие з/ч</t>
  </si>
  <si>
    <t xml:space="preserve">Не коммерческие з/ч</t>
  </si>
  <si>
    <t xml:space="preserve">Выручка от реализации з/ч через магазин</t>
  </si>
  <si>
    <t xml:space="preserve">Оптовая реализация з/ч</t>
  </si>
  <si>
    <t xml:space="preserve">Розничная реализация з/ч</t>
  </si>
  <si>
    <t xml:space="preserve">Реализация шин и дисков</t>
  </si>
  <si>
    <t xml:space="preserve">Себестоимость реализации запчастей через сервис</t>
  </si>
  <si>
    <t xml:space="preserve">Себестоимость реализации з/ч через магазин</t>
  </si>
  <si>
    <t xml:space="preserve">Валовая прибыль от реализации услуг СТО</t>
  </si>
  <si>
    <t xml:space="preserve">Валовая прибыль от реализации запчастей через сервис</t>
  </si>
  <si>
    <t xml:space="preserve">Валовая прибыль от реализации з/ч через магазин</t>
  </si>
  <si>
    <t xml:space="preserve">Прочие доходы</t>
  </si>
  <si>
    <t xml:space="preserve">Доход от оказания услуг эвакуации</t>
  </si>
  <si>
    <t xml:space="preserve">Прочие доходы по операционной деятельности СТО</t>
  </si>
  <si>
    <t xml:space="preserve">Наценка на запчасти через сервис (%) </t>
  </si>
  <si>
    <t xml:space="preserve">Наценка на запчасти через магазин (%)</t>
  </si>
  <si>
    <t xml:space="preserve">Средний чек СТО по ДО на 1 товарный а/м</t>
  </si>
  <si>
    <t xml:space="preserve">Средний коэффициент отношения стоимости коммерческих запчастей к стоимости коммерческих работ</t>
  </si>
  <si>
    <t xml:space="preserve">Расходы по операционной деятельности СТО</t>
  </si>
  <si>
    <t xml:space="preserve">Арендные и эксплуатационные расходы</t>
  </si>
  <si>
    <t xml:space="preserve">Арендные расходы</t>
  </si>
  <si>
    <t xml:space="preserve">Аренда офиса, зданий и сооружений</t>
  </si>
  <si>
    <t xml:space="preserve">Аренда земельных участков</t>
  </si>
  <si>
    <t xml:space="preserve">Аренда оборудования</t>
  </si>
  <si>
    <t xml:space="preserve">Аренда транспорта (эвакуаторов)</t>
  </si>
  <si>
    <t xml:space="preserve">Аренда ковровых покрытий</t>
  </si>
  <si>
    <t xml:space="preserve">Лизинговые расходы</t>
  </si>
  <si>
    <t xml:space="preserve">Лизинговые расходы по оборудованию</t>
  </si>
  <si>
    <t xml:space="preserve">Лизинговые расходы по транспорту (эвакуаторы)</t>
  </si>
  <si>
    <t xml:space="preserve">Коммунальные расходы</t>
  </si>
  <si>
    <t xml:space="preserve">Электроэнергия, тепло, вода</t>
  </si>
  <si>
    <t xml:space="preserve">Уборка офиса и производственных помещений</t>
  </si>
  <si>
    <t xml:space="preserve">Уборка прилегающей территории (уборка снега)</t>
  </si>
  <si>
    <t xml:space="preserve">Вывоз мусора</t>
  </si>
  <si>
    <t xml:space="preserve">Дезинфекция</t>
  </si>
  <si>
    <t xml:space="preserve">Содержание и ремонт оборудования</t>
  </si>
  <si>
    <t xml:space="preserve">Ремонт зданий и помещений</t>
  </si>
  <si>
    <t xml:space="preserve">Прочие арендные и эксплуатационные расходы</t>
  </si>
  <si>
    <t xml:space="preserve">Коммуникации</t>
  </si>
  <si>
    <t xml:space="preserve">Стационарная связь </t>
  </si>
  <si>
    <t xml:space="preserve">Телефония</t>
  </si>
  <si>
    <t xml:space="preserve">Интернет</t>
  </si>
  <si>
    <t xml:space="preserve">Компьютерная сеть</t>
  </si>
  <si>
    <t xml:space="preserve">Информационные услуги</t>
  </si>
  <si>
    <t xml:space="preserve">Мобильная связь</t>
  </si>
  <si>
    <t xml:space="preserve">Почтовые расходы</t>
  </si>
  <si>
    <t xml:space="preserve">Рекламные и маркетинговые расходы</t>
  </si>
  <si>
    <t xml:space="preserve">Рекламные расходы</t>
  </si>
  <si>
    <t xml:space="preserve">Реклама в СМИ (телевиденье, радио, интернет)</t>
  </si>
  <si>
    <t xml:space="preserve">Наружная реклама (баннеры, вывески, перетяжки)</t>
  </si>
  <si>
    <t xml:space="preserve">Рекламная продукция и полиграфия</t>
  </si>
  <si>
    <t xml:space="preserve">Реклама по смс рассылке</t>
  </si>
  <si>
    <t xml:space="preserve">Маркетинговые расходы</t>
  </si>
  <si>
    <t xml:space="preserve">Проведение акций и мероприятий без согласования с Импортером</t>
  </si>
  <si>
    <t xml:space="preserve">Проведение акций и мероприятий по согласованию с Импортером</t>
  </si>
  <si>
    <t xml:space="preserve">Визитные карточки</t>
  </si>
  <si>
    <t xml:space="preserve">Транспортные расходы</t>
  </si>
  <si>
    <t xml:space="preserve">Расходы по эвакуатору</t>
  </si>
  <si>
    <t xml:space="preserve">Расходы по доставке з/ч</t>
  </si>
  <si>
    <t xml:space="preserve">Гарантийные расходы</t>
  </si>
  <si>
    <t xml:space="preserve">Списание запчастей (гарантия фирмы)</t>
  </si>
  <si>
    <t xml:space="preserve">Расходные материалы</t>
  </si>
  <si>
    <t xml:space="preserve">Неакцептованные запчасти и работы заводом-производителем по гарантийным заказ-нарядам</t>
  </si>
  <si>
    <t xml:space="preserve">Неакцептованные запчасти и работы страховыми компаниями</t>
  </si>
  <si>
    <t xml:space="preserve">Общепроизводственные и общеторговые издержки</t>
  </si>
  <si>
    <t xml:space="preserve">Производственный инструмент, оснастка, инвентарь</t>
  </si>
  <si>
    <t xml:space="preserve">Расходные материалы (производственные)</t>
  </si>
  <si>
    <t xml:space="preserve">Спецодежда персонала</t>
  </si>
  <si>
    <t xml:space="preserve">ГСМ (камера)</t>
  </si>
  <si>
    <t xml:space="preserve">Расходы по проведению тех.обслуживания</t>
  </si>
  <si>
    <t xml:space="preserve">Подарки покупателям</t>
  </si>
  <si>
    <t xml:space="preserve">Хозяйственные расходы</t>
  </si>
  <si>
    <t xml:space="preserve">Расходы по приобретению ОС до 40 т.р.</t>
  </si>
  <si>
    <t xml:space="preserve">Приобретение офисной техники и средств связи</t>
  </si>
  <si>
    <t xml:space="preserve">Приобретение бытовой техники</t>
  </si>
  <si>
    <t xml:space="preserve">Приобретение мебели</t>
  </si>
  <si>
    <t xml:space="preserve">Расходы по обслуживанию офисной техники и оборудования</t>
  </si>
  <si>
    <t xml:space="preserve">Ремонт и обслуживание оргтехники и оборудования</t>
  </si>
  <si>
    <t xml:space="preserve">Расходные материалы для оргтехники  и оборудования</t>
  </si>
  <si>
    <t xml:space="preserve">Хозяйственный инвентарь, материалы, инструмент</t>
  </si>
  <si>
    <t xml:space="preserve">Канцелярские принадлежности</t>
  </si>
  <si>
    <t xml:space="preserve">Потребительские товары (кофе, чай, вода, однораз.посуда)</t>
  </si>
  <si>
    <t xml:space="preserve">Прочие хозяйственные расходы</t>
  </si>
  <si>
    <t xml:space="preserve">Социальные расходы</t>
  </si>
  <si>
    <t xml:space="preserve">Компенсации по питанию сотрудников в столовой</t>
  </si>
  <si>
    <t xml:space="preserve">Расходы по найму жилья для сотрудников</t>
  </si>
  <si>
    <t xml:space="preserve">Компенсации за использование личного а/м</t>
  </si>
  <si>
    <t xml:space="preserve">Расходы на социальные цели</t>
  </si>
  <si>
    <t xml:space="preserve">Благотворительность</t>
  </si>
  <si>
    <t xml:space="preserve">Командировочные расходы</t>
  </si>
  <si>
    <t xml:space="preserve">Суточные</t>
  </si>
  <si>
    <t xml:space="preserve">Проживание</t>
  </si>
  <si>
    <t xml:space="preserve">Мобильная связь в командировках</t>
  </si>
  <si>
    <t xml:space="preserve">Прочие командировочные расходы</t>
  </si>
  <si>
    <t xml:space="preserve">Услуги сторонних организаций</t>
  </si>
  <si>
    <t xml:space="preserve">Услуги по обучению сотрудников</t>
  </si>
  <si>
    <t xml:space="preserve">Услуги по субконтрактам (работы и з/ч)</t>
  </si>
  <si>
    <t xml:space="preserve">Услуги  по транспортировке а/м и з/ч</t>
  </si>
  <si>
    <t xml:space="preserve">Услуги по охранному обслуживанию</t>
  </si>
  <si>
    <t xml:space="preserve">Услуги по инкассации</t>
  </si>
  <si>
    <t xml:space="preserve">Услуги по ККМ</t>
  </si>
  <si>
    <t xml:space="preserve">Услуги по аттестации рабочих мест</t>
  </si>
  <si>
    <t xml:space="preserve">Прочие организационные, административные расходы</t>
  </si>
  <si>
    <t xml:space="preserve">Расходы по литературе (журналы, проспекты и т.д.)</t>
  </si>
  <si>
    <t xml:space="preserve">Представительские расходы</t>
  </si>
  <si>
    <t xml:space="preserve">Подарки</t>
  </si>
  <si>
    <t xml:space="preserve">Организация встреч</t>
  </si>
  <si>
    <t xml:space="preserve">Сертификация</t>
  </si>
  <si>
    <t xml:space="preserve">Специальные расходы</t>
  </si>
  <si>
    <t xml:space="preserve">Налоговые выплаты</t>
  </si>
  <si>
    <t xml:space="preserve">Налоги на з/п</t>
  </si>
  <si>
    <t xml:space="preserve">Страховые взносы с заработной платы</t>
  </si>
  <si>
    <t xml:space="preserve">Налоги с ФХД</t>
  </si>
  <si>
    <t xml:space="preserve">ЕНВД</t>
  </si>
  <si>
    <t xml:space="preserve">Экологический сбор</t>
  </si>
  <si>
    <t xml:space="preserve">УСНО</t>
  </si>
  <si>
    <t xml:space="preserve">НДС</t>
  </si>
  <si>
    <t xml:space="preserve">Транспортный налог</t>
  </si>
  <si>
    <t xml:space="preserve">Заработная плата сотрудников СТО</t>
  </si>
  <si>
    <t xml:space="preserve">Оклад</t>
  </si>
  <si>
    <t xml:space="preserve">Переменная часть</t>
  </si>
  <si>
    <t xml:space="preserve">Отпускные, больничные и прочие выплаты</t>
  </si>
  <si>
    <t xml:space="preserve">Обслуживание по финансовым обязательствам</t>
  </si>
  <si>
    <t xml:space="preserve">Проценты по кредитам банков</t>
  </si>
  <si>
    <t xml:space="preserve">Проценты по внутренним займам </t>
  </si>
  <si>
    <t xml:space="preserve">Проценты по внутренним займам от учредителей</t>
  </si>
  <si>
    <t xml:space="preserve">Проценты по внутренним займам от юр. лиц</t>
  </si>
  <si>
    <t xml:space="preserve">Проценты по овердрафту</t>
  </si>
  <si>
    <t xml:space="preserve">Проценты по прочим займам</t>
  </si>
  <si>
    <t xml:space="preserve">Амортизационные отчисления</t>
  </si>
  <si>
    <t xml:space="preserve">Амортизация основных средств</t>
  </si>
  <si>
    <t xml:space="preserve">Амортизация нематериальных активов</t>
  </si>
  <si>
    <t xml:space="preserve">Расходы будущих периодов</t>
  </si>
  <si>
    <t xml:space="preserve">РБП</t>
  </si>
  <si>
    <t xml:space="preserve">Прочие расходы</t>
  </si>
  <si>
    <t xml:space="preserve">Чистая прибыль по СТО</t>
  </si>
  <si>
    <t xml:space="preserve">Расходы по операционной деятельности Администрации</t>
  </si>
  <si>
    <t xml:space="preserve">Обслуживание транспорта (ГСМ)</t>
  </si>
  <si>
    <t xml:space="preserve">Прочие расходы на транспорт</t>
  </si>
  <si>
    <t xml:space="preserve">Банковское обслуживание</t>
  </si>
  <si>
    <t xml:space="preserve">Банковские сборы</t>
  </si>
  <si>
    <t xml:space="preserve">Инкассация</t>
  </si>
  <si>
    <t xml:space="preserve">Расходы по получению кредитов</t>
  </si>
  <si>
    <t xml:space="preserve">Финансовые услуги</t>
  </si>
  <si>
    <t xml:space="preserve">Заработная плата сотрудников администрации</t>
  </si>
  <si>
    <t xml:space="preserve">Внутренние услуги по управлению</t>
  </si>
  <si>
    <t xml:space="preserve">Фин-эк.обслуживание</t>
  </si>
  <si>
    <t xml:space="preserve">Архивные услуги</t>
  </si>
  <si>
    <t xml:space="preserve">ИТ обслуживание</t>
  </si>
  <si>
    <t xml:space="preserve">Юридич.обслуживание</t>
  </si>
  <si>
    <t xml:space="preserve">Кадровое обслуживание</t>
  </si>
  <si>
    <t xml:space="preserve">Услуги финансовой службы</t>
  </si>
  <si>
    <t xml:space="preserve">Мониторинг качества</t>
  </si>
  <si>
    <t xml:space="preserve">Охрана труда</t>
  </si>
  <si>
    <t xml:space="preserve">Служба логистики</t>
  </si>
  <si>
    <t xml:space="preserve">Служба безопасности</t>
  </si>
  <si>
    <t xml:space="preserve">Аудиторские услуги</t>
  </si>
  <si>
    <t xml:space="preserve">Нотариальные услуги</t>
  </si>
  <si>
    <t xml:space="preserve">Внереализационные доходы</t>
  </si>
  <si>
    <t xml:space="preserve">Штрафы, пени, неустойки контрагентам</t>
  </si>
  <si>
    <t xml:space="preserve">Излишки</t>
  </si>
  <si>
    <t xml:space="preserve">Курсовые, суммовые разницы</t>
  </si>
  <si>
    <t xml:space="preserve">Доходы, связанные с выбытием/поступлением внеоборотных активов</t>
  </si>
  <si>
    <t xml:space="preserve">Доходы по процентам от выданных займов</t>
  </si>
  <si>
    <t xml:space="preserve">Сдача в аренду помещений и оборудование</t>
  </si>
  <si>
    <t xml:space="preserve">Вознагрождение от банков</t>
  </si>
  <si>
    <t xml:space="preserve">Прочие внереализационные доходы</t>
  </si>
  <si>
    <t xml:space="preserve">Внереализационные расходы</t>
  </si>
  <si>
    <t xml:space="preserve">Списание безнадежных долгов</t>
  </si>
  <si>
    <t xml:space="preserve">Недостачи</t>
  </si>
  <si>
    <t xml:space="preserve">Курсовые и суммовые разницы</t>
  </si>
  <si>
    <t xml:space="preserve">Госпошлины</t>
  </si>
  <si>
    <t xml:space="preserve">Расходы, связанные с выбытием/поступлением внеоборотных активов</t>
  </si>
  <si>
    <t xml:space="preserve">Прочие внереализационные расходы</t>
  </si>
  <si>
    <t xml:space="preserve">Чистая прибыль по предприятию</t>
  </si>
  <si>
    <t xml:space="preserve">Премии</t>
  </si>
  <si>
    <t xml:space="preserve">Субсидии</t>
  </si>
  <si>
    <t xml:space="preserve">Бонусы</t>
  </si>
  <si>
    <t xml:space="preserve">Бонусы ОП</t>
  </si>
  <si>
    <t xml:space="preserve">Бонусы СТО</t>
  </si>
  <si>
    <t xml:space="preserve">Чистая прибыль по предприятию с учетом полученных бонусов</t>
  </si>
  <si>
    <t xml:space="preserve">ТЗ по отчету</t>
  </si>
  <si>
    <t xml:space="preserve">* Сделать фильтр по подразделению (или организации)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</si>
</sst>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0&quot; квартал&quot;"/>
    <numFmt numFmtId="166" formatCode="0000000000"/>
    <numFmt numFmtId="167" formatCode="#,##0.00_р_."/>
    <numFmt numFmtId="168" formatCode="0.0%"/>
    <numFmt numFmtId="169" formatCode="0.00%"/>
    <numFmt numFmtId="170" formatCode="0.00"/>
    <numFmt numFmtId="171" formatCode="#,##0"/>
    <numFmt numFmtId="172" formatCode="0"/>
  </numFmts>
  <fonts count="11">
    <font>
      <sz val="8"/>
      <name val="Arial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name val="Arial"/>
      <family val="2"/>
      <charset val="1"/>
    </font>
    <font>
      <b val="true"/>
      <sz val="9"/>
      <name val="Arial"/>
      <family val="2"/>
      <charset val="1"/>
    </font>
    <font>
      <b val="true"/>
      <sz val="8"/>
      <name val="Arial"/>
      <family val="2"/>
      <charset val="1"/>
    </font>
    <font>
      <b val="true"/>
      <sz val="8"/>
      <color rgb="FFA6A6A6"/>
      <name val="Arial"/>
      <family val="2"/>
      <charset val="1"/>
    </font>
    <font>
      <b val="true"/>
      <sz val="8"/>
      <color rgb="FFFF0000"/>
      <name val="Arial"/>
      <family val="2"/>
      <charset val="1"/>
    </font>
    <font>
      <sz val="9"/>
      <color rgb="FF000000"/>
      <name val="Tahoma"/>
      <family val="2"/>
      <charset val="204"/>
    </font>
    <font>
      <sz val="1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9900"/>
        <bgColor rgb="FFFFC000"/>
      </patternFill>
    </fill>
    <fill>
      <patternFill patternType="solid">
        <fgColor rgb="FFCCFFCC"/>
        <bgColor rgb="FFCCFFFF"/>
      </patternFill>
    </fill>
    <fill>
      <patternFill patternType="solid">
        <fgColor rgb="FFFFDCBC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4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2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3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3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3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3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4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4" borderId="11" xfId="0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7" fontId="6" fillId="4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4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4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4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6" fillId="5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1" xfId="0" applyFont="true" applyBorder="true" applyAlignment="true" applyProtection="true">
      <alignment horizontal="left" vertical="center" textRotation="0" wrapText="true" indent="7" shrinkToFit="false"/>
      <protection locked="true" hidden="false"/>
    </xf>
    <xf numFmtId="167" fontId="6" fillId="5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5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5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5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6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11" xfId="0" applyFont="true" applyBorder="true" applyAlignment="true" applyProtection="true">
      <alignment horizontal="left" vertical="center" textRotation="0" wrapText="true" indent="11" shrinkToFit="false"/>
      <protection locked="true" hidden="false"/>
    </xf>
    <xf numFmtId="167" fontId="6" fillId="6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6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6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6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6" fillId="6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1" xfId="0" applyFont="true" applyBorder="true" applyAlignment="true" applyProtection="true">
      <alignment horizontal="left" vertical="center" textRotation="0" wrapText="true" indent="11" shrinkToFit="false"/>
      <protection locked="true" hidden="false"/>
    </xf>
    <xf numFmtId="168" fontId="6" fillId="6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5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5" borderId="11" xfId="0" applyFont="true" applyBorder="true" applyAlignment="true" applyProtection="true">
      <alignment horizontal="left" vertical="center" textRotation="0" wrapText="true" indent="7" shrinkToFit="false"/>
      <protection locked="true" hidden="false"/>
    </xf>
    <xf numFmtId="166" fontId="8" fillId="5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5" borderId="11" xfId="0" applyFont="true" applyBorder="true" applyAlignment="true" applyProtection="true">
      <alignment horizontal="left" vertical="center" textRotation="0" wrapText="true" indent="7" shrinkToFit="false"/>
      <protection locked="true" hidden="false"/>
    </xf>
    <xf numFmtId="166" fontId="8" fillId="6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6" borderId="11" xfId="0" applyFont="true" applyBorder="true" applyAlignment="true" applyProtection="true">
      <alignment horizontal="left" vertical="center" textRotation="0" wrapText="true" indent="11" shrinkToFit="false"/>
      <protection locked="true" hidden="false"/>
    </xf>
    <xf numFmtId="166" fontId="7" fillId="4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4" borderId="11" xfId="0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9" fontId="6" fillId="4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4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4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4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5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5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5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5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6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6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6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6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7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7" borderId="11" xfId="0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7" fontId="6" fillId="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3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3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3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1" xfId="0" applyFont="true" applyBorder="true" applyAlignment="true" applyProtection="false">
      <alignment horizontal="left" vertical="center" textRotation="0" wrapText="true" indent="4" shrinkToFit="false"/>
      <protection locked="true" hidden="false"/>
    </xf>
    <xf numFmtId="167" fontId="6" fillId="4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4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4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4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11" xfId="0" applyFont="true" applyBorder="true" applyAlignment="true" applyProtection="false">
      <alignment horizontal="left" vertical="center" textRotation="0" wrapText="true" indent="7" shrinkToFit="false"/>
      <protection locked="true" hidden="false"/>
    </xf>
    <xf numFmtId="167" fontId="6" fillId="5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5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5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5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6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11" xfId="0" applyFont="true" applyBorder="true" applyAlignment="true" applyProtection="false">
      <alignment horizontal="left" vertical="center" textRotation="0" wrapText="true" indent="11" shrinkToFit="false"/>
      <protection locked="true" hidden="false"/>
    </xf>
    <xf numFmtId="167" fontId="8" fillId="7" borderId="1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8" fillId="7" borderId="14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8" fillId="7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6" fillId="0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6" fillId="0" borderId="1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6" fillId="0" borderId="14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6" fillId="0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6" fillId="7" borderId="1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6" fillId="7" borderId="14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6" fillId="7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8" fillId="0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70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2" fontId="6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6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6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6" fillId="6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8" fillId="0" borderId="14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72" fontId="6" fillId="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8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8" borderId="11" xfId="0" applyFont="true" applyBorder="true" applyAlignment="true" applyProtection="false">
      <alignment horizontal="left" vertical="center" textRotation="0" wrapText="true" indent="4" shrinkToFit="false"/>
      <protection locked="true" hidden="false"/>
    </xf>
    <xf numFmtId="167" fontId="6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3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3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3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3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CBC"/>
      <rgbColor rgb="FF3366FF"/>
      <rgbColor rgb="FF33CCCC"/>
      <rgbColor rgb="FF99CC00"/>
      <rgbColor rgb="FFFFC0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C000"/>
    <pageSetUpPr fitToPage="true"/>
  </sheetPr>
  <dimension ref="B1:M397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4" ySplit="6" topLeftCell="E7" activePane="bottomRight" state="frozen"/>
      <selection pane="topLeft" activeCell="A1" activeCellId="0" sqref="A1"/>
      <selection pane="topRight" activeCell="E1" activeCellId="0" sqref="E1"/>
      <selection pane="bottomLeft" activeCell="A7" activeCellId="0" sqref="A7"/>
      <selection pane="bottomRight" activeCell="E96" activeCellId="0" sqref="E96"/>
    </sheetView>
  </sheetViews>
  <sheetFormatPr defaultRowHeight="11.25" zeroHeight="false" outlineLevelRow="3" outlineLevelCol="1"/>
  <cols>
    <col collapsed="false" customWidth="true" hidden="false" outlineLevel="0" max="1" min="1" style="1" width="1.17"/>
    <col collapsed="false" customWidth="true" hidden="false" outlineLevel="0" max="2" min="2" style="1" width="12.5"/>
    <col collapsed="false" customWidth="true" hidden="false" outlineLevel="0" max="3" min="3" style="1" width="70.33"/>
    <col collapsed="false" customWidth="true" hidden="false" outlineLevel="0" max="4" min="4" style="1" width="1.92"/>
    <col collapsed="false" customWidth="true" hidden="false" outlineLevel="1" max="6" min="5" style="1" width="16"/>
    <col collapsed="false" customWidth="true" hidden="false" outlineLevel="1" max="7" min="7" style="1" width="18"/>
    <col collapsed="false" customWidth="true" hidden="false" outlineLevel="1" max="8" min="8" style="1" width="19.83"/>
    <col collapsed="false" customWidth="true" hidden="false" outlineLevel="1" max="10" min="9" style="1" width="16"/>
    <col collapsed="false" customWidth="true" hidden="false" outlineLevel="0" max="11" min="11" style="1" width="19.66"/>
    <col collapsed="false" customWidth="true" hidden="false" outlineLevel="0" max="12" min="12" style="1" width="16.66"/>
    <col collapsed="false" customWidth="true" hidden="false" outlineLevel="0" max="13" min="13" style="1" width="15.34"/>
    <col collapsed="false" customWidth="true" hidden="false" outlineLevel="0" max="1025" min="14" style="2" width="9.34"/>
  </cols>
  <sheetData>
    <row r="1" s="1" customFormat="true" ht="4.5" hidden="false" customHeight="true" outlineLevel="0" collapsed="false"/>
    <row r="2" s="2" customFormat="true" ht="15.6" hidden="false" customHeight="true" outlineLevel="0" collapsed="false">
      <c r="B2" s="3" t="s">
        <v>0</v>
      </c>
      <c r="C2" s="3"/>
      <c r="D2" s="4"/>
      <c r="E2" s="4"/>
      <c r="F2" s="4"/>
      <c r="G2" s="4"/>
      <c r="H2" s="4"/>
      <c r="I2" s="4"/>
      <c r="J2" s="4"/>
    </row>
    <row r="3" s="2" customFormat="true" ht="15.6" hidden="false" customHeight="true" outlineLevel="0" collapsed="false">
      <c r="B3" s="5" t="s">
        <v>1</v>
      </c>
      <c r="C3" s="5"/>
      <c r="D3" s="5"/>
    </row>
    <row r="4" customFormat="false" ht="12" hidden="false" customHeight="false" outlineLevel="0" collapsed="false"/>
    <row r="5" s="2" customFormat="true" ht="12.75" hidden="false" customHeight="true" outlineLevel="0" collapsed="false">
      <c r="B5" s="6" t="s">
        <v>2</v>
      </c>
      <c r="C5" s="7" t="s">
        <v>3</v>
      </c>
      <c r="D5" s="8"/>
      <c r="E5" s="9" t="s">
        <v>4</v>
      </c>
      <c r="F5" s="9"/>
      <c r="G5" s="9"/>
      <c r="H5" s="9"/>
      <c r="I5" s="10" t="s">
        <v>5</v>
      </c>
      <c r="J5" s="10" t="s">
        <v>6</v>
      </c>
      <c r="K5" s="11" t="s">
        <v>7</v>
      </c>
    </row>
    <row r="6" s="2" customFormat="true" ht="12.6" hidden="false" customHeight="true" outlineLevel="0" collapsed="false">
      <c r="B6" s="6"/>
      <c r="C6" s="7"/>
      <c r="D6" s="8"/>
      <c r="E6" s="12" t="s">
        <v>8</v>
      </c>
      <c r="F6" s="12" t="s">
        <v>9</v>
      </c>
      <c r="G6" s="13" t="s">
        <v>10</v>
      </c>
      <c r="H6" s="13" t="s">
        <v>11</v>
      </c>
      <c r="I6" s="14" t="s">
        <v>8</v>
      </c>
      <c r="J6" s="14" t="s">
        <v>8</v>
      </c>
      <c r="K6" s="15" t="s">
        <v>8</v>
      </c>
    </row>
    <row r="7" s="2" customFormat="true" ht="11.85" hidden="false" customHeight="true" outlineLevel="0" collapsed="false">
      <c r="B7" s="16" t="n">
        <v>400000000</v>
      </c>
      <c r="C7" s="17" t="s">
        <v>12</v>
      </c>
      <c r="E7" s="18" t="n">
        <f aca="false">E98+E115+E131+E135</f>
        <v>892180.500658762</v>
      </c>
      <c r="F7" s="19"/>
      <c r="G7" s="19"/>
      <c r="H7" s="19"/>
      <c r="I7" s="20" t="n">
        <f aca="false">I98+I115+I131+I135</f>
        <v>0</v>
      </c>
      <c r="J7" s="20" t="n">
        <f aca="false">J98+J115+J131+J135</f>
        <v>0</v>
      </c>
      <c r="K7" s="21" t="n">
        <f aca="false">E7+I7+J7</f>
        <v>892180.500658762</v>
      </c>
    </row>
    <row r="8" s="2" customFormat="true" ht="11.85" hidden="false" customHeight="true" outlineLevel="1" collapsed="false">
      <c r="B8" s="22" t="n">
        <v>401000000</v>
      </c>
      <c r="C8" s="23" t="s">
        <v>13</v>
      </c>
      <c r="D8" s="8"/>
      <c r="E8" s="24" t="n">
        <f aca="false">E9+E20+E24</f>
        <v>500</v>
      </c>
      <c r="F8" s="25"/>
      <c r="G8" s="25"/>
      <c r="H8" s="25"/>
      <c r="I8" s="26" t="n">
        <f aca="false">I9+I20+I24</f>
        <v>0</v>
      </c>
      <c r="J8" s="26" t="n">
        <f aca="false">J9+J20+J24</f>
        <v>0</v>
      </c>
      <c r="K8" s="27" t="n">
        <f aca="false">E8+I8+J8</f>
        <v>500</v>
      </c>
    </row>
    <row r="9" s="2" customFormat="true" ht="11.85" hidden="true" customHeight="true" outlineLevel="2" collapsed="false">
      <c r="B9" s="28" t="n">
        <v>401010000</v>
      </c>
      <c r="C9" s="29" t="s">
        <v>14</v>
      </c>
      <c r="D9" s="8"/>
      <c r="E9" s="30" t="n">
        <f aca="false">SUM(E10:E19)</f>
        <v>500</v>
      </c>
      <c r="F9" s="31"/>
      <c r="G9" s="31"/>
      <c r="H9" s="31"/>
      <c r="I9" s="32" t="n">
        <f aca="false">SUM(I10:I19)</f>
        <v>0</v>
      </c>
      <c r="J9" s="32" t="n">
        <f aca="false">SUM(J10:J19)</f>
        <v>0</v>
      </c>
      <c r="K9" s="33" t="n">
        <f aca="false">E9+I9+J9</f>
        <v>500</v>
      </c>
    </row>
    <row r="10" s="2" customFormat="true" ht="11.85" hidden="true" customHeight="true" outlineLevel="3" collapsed="false">
      <c r="B10" s="34" t="n">
        <v>401010100</v>
      </c>
      <c r="C10" s="35" t="s">
        <v>15</v>
      </c>
      <c r="D10" s="8"/>
      <c r="E10" s="36"/>
      <c r="F10" s="37"/>
      <c r="G10" s="37"/>
      <c r="H10" s="37"/>
      <c r="I10" s="38"/>
      <c r="J10" s="38"/>
      <c r="K10" s="39" t="n">
        <f aca="false">E10+I10+J10</f>
        <v>0</v>
      </c>
    </row>
    <row r="11" s="2" customFormat="true" ht="11.85" hidden="true" customHeight="true" outlineLevel="3" collapsed="false">
      <c r="B11" s="40" t="n">
        <v>401010200</v>
      </c>
      <c r="C11" s="41" t="s">
        <v>16</v>
      </c>
      <c r="D11" s="8"/>
      <c r="E11" s="36" t="n">
        <v>500</v>
      </c>
      <c r="F11" s="37" t="n">
        <v>200</v>
      </c>
      <c r="G11" s="42" t="n">
        <f aca="false">F11/E11</f>
        <v>0.4</v>
      </c>
      <c r="H11" s="37"/>
      <c r="I11" s="38"/>
      <c r="J11" s="38"/>
      <c r="K11" s="39" t="n">
        <f aca="false">E11+I11+J11</f>
        <v>500</v>
      </c>
    </row>
    <row r="12" s="2" customFormat="true" ht="11.85" hidden="true" customHeight="true" outlineLevel="3" collapsed="false">
      <c r="B12" s="34" t="n">
        <v>401010300</v>
      </c>
      <c r="C12" s="35" t="s">
        <v>17</v>
      </c>
      <c r="D12" s="8"/>
      <c r="E12" s="36"/>
      <c r="F12" s="37"/>
      <c r="G12" s="37"/>
      <c r="H12" s="37"/>
      <c r="I12" s="38"/>
      <c r="J12" s="38"/>
      <c r="K12" s="39" t="n">
        <f aca="false">E12+I12+J12</f>
        <v>0</v>
      </c>
    </row>
    <row r="13" s="2" customFormat="true" ht="11.85" hidden="true" customHeight="true" outlineLevel="3" collapsed="false">
      <c r="B13" s="34" t="n">
        <v>401010400</v>
      </c>
      <c r="C13" s="35" t="s">
        <v>18</v>
      </c>
      <c r="D13" s="8"/>
      <c r="E13" s="36"/>
      <c r="F13" s="37"/>
      <c r="G13" s="37"/>
      <c r="H13" s="37"/>
      <c r="I13" s="38"/>
      <c r="J13" s="38"/>
      <c r="K13" s="39" t="n">
        <f aca="false">E13+I13+J13</f>
        <v>0</v>
      </c>
    </row>
    <row r="14" s="2" customFormat="true" ht="11.85" hidden="true" customHeight="true" outlineLevel="3" collapsed="false">
      <c r="B14" s="40" t="n">
        <v>401010500</v>
      </c>
      <c r="C14" s="41" t="s">
        <v>19</v>
      </c>
      <c r="D14" s="8"/>
      <c r="E14" s="36"/>
      <c r="F14" s="37"/>
      <c r="G14" s="37"/>
      <c r="H14" s="37"/>
      <c r="I14" s="38"/>
      <c r="J14" s="38"/>
      <c r="K14" s="39" t="n">
        <f aca="false">E14+I14+J14</f>
        <v>0</v>
      </c>
    </row>
    <row r="15" s="2" customFormat="true" ht="11.85" hidden="true" customHeight="true" outlineLevel="3" collapsed="false">
      <c r="B15" s="40" t="n">
        <v>401010600</v>
      </c>
      <c r="C15" s="41" t="s">
        <v>20</v>
      </c>
      <c r="D15" s="8"/>
      <c r="E15" s="36"/>
      <c r="F15" s="37"/>
      <c r="G15" s="37"/>
      <c r="H15" s="37"/>
      <c r="I15" s="38"/>
      <c r="J15" s="38"/>
      <c r="K15" s="39" t="n">
        <f aca="false">E15+I15+J15</f>
        <v>0</v>
      </c>
    </row>
    <row r="16" s="2" customFormat="true" ht="11.85" hidden="true" customHeight="true" outlineLevel="3" collapsed="false">
      <c r="B16" s="34" t="n">
        <v>401010700</v>
      </c>
      <c r="C16" s="35" t="s">
        <v>21</v>
      </c>
      <c r="D16" s="8"/>
      <c r="E16" s="36"/>
      <c r="F16" s="37"/>
      <c r="G16" s="37"/>
      <c r="H16" s="37"/>
      <c r="I16" s="38"/>
      <c r="J16" s="38"/>
      <c r="K16" s="39" t="n">
        <f aca="false">E16+I16+J16</f>
        <v>0</v>
      </c>
    </row>
    <row r="17" s="2" customFormat="true" ht="11.85" hidden="true" customHeight="true" outlineLevel="3" collapsed="false">
      <c r="B17" s="40" t="n">
        <v>401010800</v>
      </c>
      <c r="C17" s="41" t="s">
        <v>22</v>
      </c>
      <c r="D17" s="8"/>
      <c r="E17" s="36"/>
      <c r="F17" s="37"/>
      <c r="G17" s="37"/>
      <c r="H17" s="37"/>
      <c r="I17" s="38"/>
      <c r="J17" s="38"/>
      <c r="K17" s="39" t="n">
        <f aca="false">E17+I17+J17</f>
        <v>0</v>
      </c>
    </row>
    <row r="18" s="2" customFormat="true" ht="11.85" hidden="true" customHeight="true" outlineLevel="3" collapsed="false">
      <c r="B18" s="34" t="n">
        <v>401010900</v>
      </c>
      <c r="C18" s="35" t="s">
        <v>23</v>
      </c>
      <c r="D18" s="8"/>
      <c r="E18" s="36"/>
      <c r="F18" s="37"/>
      <c r="G18" s="37"/>
      <c r="H18" s="37"/>
      <c r="I18" s="38"/>
      <c r="J18" s="38"/>
      <c r="K18" s="39" t="n">
        <f aca="false">E18+I18+J18</f>
        <v>0</v>
      </c>
    </row>
    <row r="19" s="2" customFormat="true" ht="11.85" hidden="true" customHeight="true" outlineLevel="3" collapsed="false">
      <c r="B19" s="34" t="n">
        <v>401011000</v>
      </c>
      <c r="C19" s="35" t="s">
        <v>24</v>
      </c>
      <c r="D19" s="8"/>
      <c r="E19" s="36"/>
      <c r="F19" s="37"/>
      <c r="G19" s="37"/>
      <c r="H19" s="37"/>
      <c r="I19" s="38"/>
      <c r="J19" s="38"/>
      <c r="K19" s="39" t="n">
        <f aca="false">E19+I19+J19</f>
        <v>0</v>
      </c>
    </row>
    <row r="20" s="2" customFormat="true" ht="11.85" hidden="true" customHeight="true" outlineLevel="2" collapsed="false">
      <c r="B20" s="43" t="n">
        <v>401020000</v>
      </c>
      <c r="C20" s="44" t="s">
        <v>25</v>
      </c>
      <c r="D20" s="8"/>
      <c r="E20" s="30" t="n">
        <f aca="false">SUM(E21:E23)</f>
        <v>0</v>
      </c>
      <c r="F20" s="31"/>
      <c r="G20" s="31"/>
      <c r="H20" s="31"/>
      <c r="I20" s="32" t="n">
        <f aca="false">SUM(I21:I23)</f>
        <v>0</v>
      </c>
      <c r="J20" s="32" t="n">
        <f aca="false">SUM(J21:J23)</f>
        <v>0</v>
      </c>
      <c r="K20" s="33" t="n">
        <f aca="false">E20+I20+J20</f>
        <v>0</v>
      </c>
    </row>
    <row r="21" s="2" customFormat="true" ht="11.85" hidden="true" customHeight="true" outlineLevel="3" collapsed="false">
      <c r="B21" s="34" t="n">
        <v>401020100</v>
      </c>
      <c r="C21" s="35" t="s">
        <v>26</v>
      </c>
      <c r="D21" s="8"/>
      <c r="E21" s="36"/>
      <c r="F21" s="37"/>
      <c r="G21" s="37"/>
      <c r="H21" s="37"/>
      <c r="I21" s="38"/>
      <c r="J21" s="38"/>
      <c r="K21" s="39" t="n">
        <f aca="false">E21+I21+J21</f>
        <v>0</v>
      </c>
    </row>
    <row r="22" s="2" customFormat="true" ht="11.85" hidden="true" customHeight="true" outlineLevel="3" collapsed="false">
      <c r="B22" s="34" t="n">
        <v>401020200</v>
      </c>
      <c r="C22" s="35" t="s">
        <v>27</v>
      </c>
      <c r="D22" s="8"/>
      <c r="E22" s="36"/>
      <c r="F22" s="37"/>
      <c r="G22" s="37"/>
      <c r="H22" s="37"/>
      <c r="I22" s="38"/>
      <c r="J22" s="38"/>
      <c r="K22" s="39" t="n">
        <f aca="false">E22+I22+J22</f>
        <v>0</v>
      </c>
    </row>
    <row r="23" s="2" customFormat="true" ht="11.85" hidden="true" customHeight="true" outlineLevel="3" collapsed="false">
      <c r="B23" s="34" t="n">
        <v>401020300</v>
      </c>
      <c r="C23" s="35" t="s">
        <v>28</v>
      </c>
      <c r="D23" s="8"/>
      <c r="E23" s="36"/>
      <c r="F23" s="37"/>
      <c r="G23" s="37"/>
      <c r="H23" s="37"/>
      <c r="I23" s="38"/>
      <c r="J23" s="38"/>
      <c r="K23" s="39" t="n">
        <f aca="false">E23+I23+J23</f>
        <v>0</v>
      </c>
    </row>
    <row r="24" s="2" customFormat="true" ht="11.85" hidden="true" customHeight="true" outlineLevel="2" collapsed="false">
      <c r="B24" s="43" t="n">
        <v>401030000</v>
      </c>
      <c r="C24" s="44" t="s">
        <v>29</v>
      </c>
      <c r="D24" s="8"/>
      <c r="E24" s="30"/>
      <c r="F24" s="31"/>
      <c r="G24" s="31"/>
      <c r="H24" s="31"/>
      <c r="I24" s="32"/>
      <c r="J24" s="32"/>
      <c r="K24" s="33"/>
    </row>
    <row r="25" s="2" customFormat="true" ht="11.85" hidden="false" customHeight="true" outlineLevel="1" collapsed="true">
      <c r="B25" s="22" t="n">
        <v>402000000</v>
      </c>
      <c r="C25" s="23" t="s">
        <v>30</v>
      </c>
      <c r="D25" s="8"/>
      <c r="E25" s="24" t="n">
        <f aca="false">IF((E9+E20)=0,0,(E42+E53)/(E9+E20))</f>
        <v>870</v>
      </c>
      <c r="F25" s="25"/>
      <c r="G25" s="25"/>
      <c r="H25" s="25"/>
      <c r="I25" s="26" t="n">
        <f aca="false">IF((I9+I20)=0,0,(I42+I53)/(I9+I20))</f>
        <v>0</v>
      </c>
      <c r="J25" s="26" t="n">
        <f aca="false">IF((J9+J20)=0,0,(J42+J53)/(J9+J20))</f>
        <v>0</v>
      </c>
      <c r="K25" s="27" t="n">
        <f aca="false">IF(K8=0,0,K41/K8)</f>
        <v>870</v>
      </c>
    </row>
    <row r="26" s="2" customFormat="true" ht="11.85" hidden="true" customHeight="true" outlineLevel="2" collapsed="false">
      <c r="B26" s="28" t="n">
        <v>402010000</v>
      </c>
      <c r="C26" s="29" t="s">
        <v>14</v>
      </c>
      <c r="D26" s="8"/>
      <c r="E26" s="30" t="n">
        <f aca="false">IF(E9=0,0,E42/E9)</f>
        <v>870</v>
      </c>
      <c r="F26" s="31"/>
      <c r="G26" s="31"/>
      <c r="H26" s="31"/>
      <c r="I26" s="32" t="n">
        <f aca="false">IF(I9=0,0,I42/I9)</f>
        <v>0</v>
      </c>
      <c r="J26" s="32" t="n">
        <f aca="false">IF(J9=0,0,J42/J9)</f>
        <v>0</v>
      </c>
      <c r="K26" s="33" t="n">
        <f aca="false">IF(K9=0,0,K42/K9)</f>
        <v>870</v>
      </c>
    </row>
    <row r="27" s="2" customFormat="true" ht="11.85" hidden="true" customHeight="true" outlineLevel="3" collapsed="false">
      <c r="B27" s="40" t="n">
        <v>402010100</v>
      </c>
      <c r="C27" s="41" t="s">
        <v>15</v>
      </c>
      <c r="D27" s="8"/>
      <c r="E27" s="36"/>
      <c r="F27" s="37"/>
      <c r="G27" s="37"/>
      <c r="H27" s="37"/>
      <c r="I27" s="38"/>
      <c r="J27" s="38"/>
      <c r="K27" s="39" t="n">
        <f aca="false">IF(K10=0,0,K43/K10)</f>
        <v>0</v>
      </c>
    </row>
    <row r="28" s="2" customFormat="true" ht="11.25" hidden="true" customHeight="true" outlineLevel="3" collapsed="false">
      <c r="B28" s="40" t="n">
        <v>402010200</v>
      </c>
      <c r="C28" s="41" t="s">
        <v>16</v>
      </c>
      <c r="D28" s="8"/>
      <c r="E28" s="36" t="n">
        <v>870</v>
      </c>
      <c r="F28" s="37"/>
      <c r="G28" s="37"/>
      <c r="H28" s="37"/>
      <c r="I28" s="38"/>
      <c r="J28" s="38"/>
      <c r="K28" s="39" t="n">
        <f aca="false">IF(K11=0,0,K44/K11)</f>
        <v>870</v>
      </c>
    </row>
    <row r="29" s="2" customFormat="true" ht="11.25" hidden="true" customHeight="true" outlineLevel="3" collapsed="false">
      <c r="B29" s="40" t="n">
        <v>402010300</v>
      </c>
      <c r="C29" s="41" t="s">
        <v>17</v>
      </c>
      <c r="D29" s="8"/>
      <c r="E29" s="36"/>
      <c r="F29" s="37"/>
      <c r="G29" s="37"/>
      <c r="H29" s="37"/>
      <c r="I29" s="38"/>
      <c r="J29" s="38"/>
      <c r="K29" s="39" t="n">
        <f aca="false">IF(K12=0,0,K45/K12)</f>
        <v>0</v>
      </c>
    </row>
    <row r="30" s="2" customFormat="true" ht="11.85" hidden="true" customHeight="true" outlineLevel="3" collapsed="false">
      <c r="B30" s="40" t="n">
        <v>402010400</v>
      </c>
      <c r="C30" s="41" t="s">
        <v>18</v>
      </c>
      <c r="D30" s="8"/>
      <c r="E30" s="36"/>
      <c r="F30" s="37"/>
      <c r="G30" s="37"/>
      <c r="H30" s="37"/>
      <c r="I30" s="38"/>
      <c r="J30" s="38"/>
      <c r="K30" s="39" t="n">
        <f aca="false">IF(K13=0,0,K46/K13)</f>
        <v>0</v>
      </c>
    </row>
    <row r="31" s="2" customFormat="true" ht="11.85" hidden="true" customHeight="true" outlineLevel="3" collapsed="false">
      <c r="B31" s="40" t="n">
        <v>402010500</v>
      </c>
      <c r="C31" s="41" t="s">
        <v>19</v>
      </c>
      <c r="D31" s="8"/>
      <c r="E31" s="36"/>
      <c r="F31" s="37"/>
      <c r="G31" s="37"/>
      <c r="H31" s="37"/>
      <c r="I31" s="38"/>
      <c r="J31" s="38"/>
      <c r="K31" s="39" t="n">
        <f aca="false">IF(K14=0,0,K47/K14)</f>
        <v>0</v>
      </c>
    </row>
    <row r="32" s="2" customFormat="true" ht="11.85" hidden="true" customHeight="true" outlineLevel="3" collapsed="false">
      <c r="B32" s="40" t="n">
        <v>402010600</v>
      </c>
      <c r="C32" s="41" t="s">
        <v>20</v>
      </c>
      <c r="D32" s="8"/>
      <c r="E32" s="36"/>
      <c r="F32" s="37"/>
      <c r="G32" s="37"/>
      <c r="H32" s="37"/>
      <c r="I32" s="38"/>
      <c r="J32" s="38"/>
      <c r="K32" s="39" t="n">
        <f aca="false">IF(K15=0,0,K48/K15)</f>
        <v>0</v>
      </c>
    </row>
    <row r="33" s="2" customFormat="true" ht="11.85" hidden="true" customHeight="true" outlineLevel="3" collapsed="false">
      <c r="B33" s="40" t="n">
        <v>402010700</v>
      </c>
      <c r="C33" s="41" t="s">
        <v>21</v>
      </c>
      <c r="D33" s="8"/>
      <c r="E33" s="36"/>
      <c r="F33" s="37"/>
      <c r="G33" s="37"/>
      <c r="H33" s="37"/>
      <c r="I33" s="38"/>
      <c r="J33" s="38"/>
      <c r="K33" s="39" t="n">
        <f aca="false">IF(K16=0,0,K49/K16)</f>
        <v>0</v>
      </c>
    </row>
    <row r="34" s="2" customFormat="true" ht="11.85" hidden="true" customHeight="true" outlineLevel="3" collapsed="false">
      <c r="B34" s="40" t="n">
        <v>402010800</v>
      </c>
      <c r="C34" s="41" t="s">
        <v>22</v>
      </c>
      <c r="D34" s="8"/>
      <c r="E34" s="36"/>
      <c r="F34" s="37"/>
      <c r="G34" s="37"/>
      <c r="H34" s="37"/>
      <c r="I34" s="38"/>
      <c r="J34" s="38"/>
      <c r="K34" s="39" t="n">
        <f aca="false">IF(K17=0,0,K50/K17)</f>
        <v>0</v>
      </c>
    </row>
    <row r="35" s="2" customFormat="true" ht="11.85" hidden="true" customHeight="true" outlineLevel="3" collapsed="false">
      <c r="B35" s="40" t="n">
        <v>402010900</v>
      </c>
      <c r="C35" s="41" t="s">
        <v>23</v>
      </c>
      <c r="D35" s="8"/>
      <c r="E35" s="36"/>
      <c r="F35" s="37"/>
      <c r="G35" s="37"/>
      <c r="H35" s="37"/>
      <c r="I35" s="38"/>
      <c r="J35" s="38"/>
      <c r="K35" s="39" t="n">
        <f aca="false">IF(K18=0,0,K51/K18)</f>
        <v>0</v>
      </c>
    </row>
    <row r="36" s="2" customFormat="true" ht="11.85" hidden="true" customHeight="true" outlineLevel="3" collapsed="false">
      <c r="B36" s="40" t="n">
        <v>402011000</v>
      </c>
      <c r="C36" s="41" t="s">
        <v>24</v>
      </c>
      <c r="D36" s="8"/>
      <c r="E36" s="36"/>
      <c r="F36" s="37"/>
      <c r="G36" s="37"/>
      <c r="H36" s="37"/>
      <c r="I36" s="38"/>
      <c r="J36" s="38"/>
      <c r="K36" s="39" t="n">
        <f aca="false">IF(K19=0,0,K52/K19)</f>
        <v>0</v>
      </c>
    </row>
    <row r="37" s="2" customFormat="true" ht="11.85" hidden="true" customHeight="true" outlineLevel="2" collapsed="false">
      <c r="B37" s="45" t="n">
        <v>402020000</v>
      </c>
      <c r="C37" s="46" t="s">
        <v>25</v>
      </c>
      <c r="D37" s="8"/>
      <c r="E37" s="30" t="n">
        <f aca="false">IF(E20=0,0,E53/E20)</f>
        <v>0</v>
      </c>
      <c r="F37" s="31"/>
      <c r="G37" s="31"/>
      <c r="H37" s="31"/>
      <c r="I37" s="32" t="n">
        <f aca="false">IF(I20=0,0,I53/I20)</f>
        <v>0</v>
      </c>
      <c r="J37" s="32" t="n">
        <f aca="false">IF(J20=0,0,J53/J20)</f>
        <v>0</v>
      </c>
      <c r="K37" s="33" t="n">
        <f aca="false">IF(K20=0,0,K53/K20)</f>
        <v>0</v>
      </c>
    </row>
    <row r="38" s="2" customFormat="true" ht="11.85" hidden="true" customHeight="true" outlineLevel="3" collapsed="false">
      <c r="B38" s="47" t="n">
        <v>402020100</v>
      </c>
      <c r="C38" s="48" t="s">
        <v>26</v>
      </c>
      <c r="D38" s="8"/>
      <c r="E38" s="36"/>
      <c r="F38" s="37"/>
      <c r="G38" s="37"/>
      <c r="H38" s="37"/>
      <c r="I38" s="38"/>
      <c r="J38" s="38"/>
      <c r="K38" s="39" t="n">
        <f aca="false">IF(K21=0,0,K54/K21)</f>
        <v>0</v>
      </c>
    </row>
    <row r="39" s="2" customFormat="true" ht="11.85" hidden="true" customHeight="true" outlineLevel="3" collapsed="false">
      <c r="B39" s="47" t="n">
        <v>402020200</v>
      </c>
      <c r="C39" s="48" t="s">
        <v>27</v>
      </c>
      <c r="D39" s="8"/>
      <c r="E39" s="36"/>
      <c r="F39" s="37"/>
      <c r="G39" s="37"/>
      <c r="H39" s="37"/>
      <c r="I39" s="38"/>
      <c r="J39" s="38"/>
      <c r="K39" s="39" t="n">
        <f aca="false">IF(K22=0,0,K55/K22)</f>
        <v>0</v>
      </c>
    </row>
    <row r="40" s="2" customFormat="true" ht="11.85" hidden="true" customHeight="true" outlineLevel="3" collapsed="false">
      <c r="B40" s="47" t="n">
        <v>402020300</v>
      </c>
      <c r="C40" s="48" t="s">
        <v>31</v>
      </c>
      <c r="D40" s="8"/>
      <c r="E40" s="36"/>
      <c r="F40" s="37"/>
      <c r="G40" s="37"/>
      <c r="H40" s="37"/>
      <c r="I40" s="38"/>
      <c r="J40" s="38"/>
      <c r="K40" s="39" t="n">
        <f aca="false">IF(K23=0,0,K56/K23)</f>
        <v>0</v>
      </c>
    </row>
    <row r="41" s="2" customFormat="true" ht="11.85" hidden="false" customHeight="true" outlineLevel="1" collapsed="true">
      <c r="B41" s="22" t="n">
        <v>403000000</v>
      </c>
      <c r="C41" s="23" t="s">
        <v>32</v>
      </c>
      <c r="D41" s="8"/>
      <c r="E41" s="24" t="n">
        <f aca="false">E43+E44+E45+E46+E47+E48+E49+E50+E51+E52</f>
        <v>435000</v>
      </c>
      <c r="F41" s="25"/>
      <c r="G41" s="25"/>
      <c r="H41" s="25"/>
      <c r="I41" s="26"/>
      <c r="J41" s="26"/>
      <c r="K41" s="27" t="n">
        <f aca="false">E41+I41+J41</f>
        <v>435000</v>
      </c>
    </row>
    <row r="42" s="2" customFormat="true" ht="11.85" hidden="true" customHeight="true" outlineLevel="2" collapsed="false">
      <c r="B42" s="28" t="n">
        <v>403010000</v>
      </c>
      <c r="C42" s="29" t="s">
        <v>14</v>
      </c>
      <c r="D42" s="8"/>
      <c r="E42" s="30" t="n">
        <f aca="false">SUM(E43:E52)</f>
        <v>435000</v>
      </c>
      <c r="F42" s="31"/>
      <c r="G42" s="31"/>
      <c r="H42" s="31"/>
      <c r="I42" s="32" t="n">
        <f aca="false">SUM(I43:I52)</f>
        <v>0</v>
      </c>
      <c r="J42" s="32" t="n">
        <f aca="false">SUM(J43:J52)</f>
        <v>0</v>
      </c>
      <c r="K42" s="33" t="n">
        <f aca="false">E42+I42+J42</f>
        <v>435000</v>
      </c>
    </row>
    <row r="43" s="2" customFormat="true" ht="11.85" hidden="true" customHeight="true" outlineLevel="3" collapsed="false">
      <c r="B43" s="40" t="n">
        <v>403010100</v>
      </c>
      <c r="C43" s="41" t="s">
        <v>15</v>
      </c>
      <c r="D43" s="8"/>
      <c r="E43" s="36" t="n">
        <f aca="false">E10*E27</f>
        <v>0</v>
      </c>
      <c r="F43" s="37"/>
      <c r="G43" s="37"/>
      <c r="H43" s="37"/>
      <c r="I43" s="38" t="n">
        <f aca="false">I10*I27</f>
        <v>0</v>
      </c>
      <c r="J43" s="38" t="n">
        <f aca="false">J10*J27</f>
        <v>0</v>
      </c>
      <c r="K43" s="39" t="n">
        <f aca="false">E43+I43+J43</f>
        <v>0</v>
      </c>
    </row>
    <row r="44" s="2" customFormat="true" ht="11.85" hidden="true" customHeight="true" outlineLevel="3" collapsed="false">
      <c r="B44" s="40" t="n">
        <v>403010200</v>
      </c>
      <c r="C44" s="41" t="s">
        <v>16</v>
      </c>
      <c r="D44" s="8"/>
      <c r="E44" s="36" t="n">
        <f aca="false">E11*E28</f>
        <v>435000</v>
      </c>
      <c r="F44" s="37"/>
      <c r="G44" s="37"/>
      <c r="H44" s="37"/>
      <c r="I44" s="38" t="n">
        <f aca="false">I11*I28</f>
        <v>0</v>
      </c>
      <c r="J44" s="38" t="n">
        <f aca="false">J11*J28</f>
        <v>0</v>
      </c>
      <c r="K44" s="39" t="n">
        <f aca="false">E44+I44+J44</f>
        <v>435000</v>
      </c>
    </row>
    <row r="45" s="2" customFormat="true" ht="11.85" hidden="true" customHeight="true" outlineLevel="3" collapsed="false">
      <c r="B45" s="40" t="n">
        <v>403010300</v>
      </c>
      <c r="C45" s="41" t="s">
        <v>17</v>
      </c>
      <c r="D45" s="8"/>
      <c r="E45" s="36" t="n">
        <f aca="false">E12*E29</f>
        <v>0</v>
      </c>
      <c r="F45" s="37"/>
      <c r="G45" s="37"/>
      <c r="H45" s="37"/>
      <c r="I45" s="38" t="n">
        <f aca="false">I12*I29</f>
        <v>0</v>
      </c>
      <c r="J45" s="38" t="n">
        <f aca="false">J12*J29</f>
        <v>0</v>
      </c>
      <c r="K45" s="39" t="n">
        <f aca="false">E45+I45+J45</f>
        <v>0</v>
      </c>
    </row>
    <row r="46" s="2" customFormat="true" ht="11.85" hidden="true" customHeight="true" outlineLevel="3" collapsed="false">
      <c r="B46" s="40" t="n">
        <v>403010400</v>
      </c>
      <c r="C46" s="41" t="s">
        <v>18</v>
      </c>
      <c r="D46" s="8"/>
      <c r="E46" s="36" t="n">
        <f aca="false">E13*E30</f>
        <v>0</v>
      </c>
      <c r="F46" s="37"/>
      <c r="G46" s="37"/>
      <c r="H46" s="37"/>
      <c r="I46" s="38" t="n">
        <f aca="false">I13*I30</f>
        <v>0</v>
      </c>
      <c r="J46" s="38" t="n">
        <f aca="false">J13*J30</f>
        <v>0</v>
      </c>
      <c r="K46" s="39" t="n">
        <f aca="false">E46+I46+J46</f>
        <v>0</v>
      </c>
    </row>
    <row r="47" s="2" customFormat="true" ht="11.85" hidden="true" customHeight="true" outlineLevel="3" collapsed="false">
      <c r="B47" s="40" t="n">
        <v>403010500</v>
      </c>
      <c r="C47" s="41" t="s">
        <v>19</v>
      </c>
      <c r="D47" s="8"/>
      <c r="E47" s="36" t="n">
        <f aca="false">E14*E31</f>
        <v>0</v>
      </c>
      <c r="F47" s="37"/>
      <c r="G47" s="37"/>
      <c r="H47" s="37"/>
      <c r="I47" s="38" t="n">
        <f aca="false">I14*I31</f>
        <v>0</v>
      </c>
      <c r="J47" s="38" t="n">
        <f aca="false">J14*J31</f>
        <v>0</v>
      </c>
      <c r="K47" s="39" t="n">
        <f aca="false">E47+I47+J47</f>
        <v>0</v>
      </c>
    </row>
    <row r="48" s="2" customFormat="true" ht="11.85" hidden="true" customHeight="true" outlineLevel="3" collapsed="false">
      <c r="B48" s="40" t="n">
        <v>403010600</v>
      </c>
      <c r="C48" s="41" t="s">
        <v>20</v>
      </c>
      <c r="D48" s="8"/>
      <c r="E48" s="36" t="n">
        <f aca="false">E15*E32</f>
        <v>0</v>
      </c>
      <c r="F48" s="37"/>
      <c r="G48" s="37"/>
      <c r="H48" s="37"/>
      <c r="I48" s="38" t="n">
        <f aca="false">I15*I32</f>
        <v>0</v>
      </c>
      <c r="J48" s="38" t="n">
        <f aca="false">J15*J32</f>
        <v>0</v>
      </c>
      <c r="K48" s="39" t="n">
        <f aca="false">E48+I48+J48</f>
        <v>0</v>
      </c>
    </row>
    <row r="49" s="2" customFormat="true" ht="11.85" hidden="true" customHeight="true" outlineLevel="3" collapsed="false">
      <c r="B49" s="40" t="n">
        <v>403010700</v>
      </c>
      <c r="C49" s="41" t="s">
        <v>21</v>
      </c>
      <c r="D49" s="8"/>
      <c r="E49" s="36" t="n">
        <f aca="false">E16*E33</f>
        <v>0</v>
      </c>
      <c r="F49" s="37"/>
      <c r="G49" s="37"/>
      <c r="H49" s="37"/>
      <c r="I49" s="38" t="n">
        <f aca="false">I16*I33</f>
        <v>0</v>
      </c>
      <c r="J49" s="38" t="n">
        <f aca="false">J16*J33</f>
        <v>0</v>
      </c>
      <c r="K49" s="39" t="n">
        <f aca="false">E49+I49+J49</f>
        <v>0</v>
      </c>
    </row>
    <row r="50" s="2" customFormat="true" ht="11.85" hidden="true" customHeight="true" outlineLevel="3" collapsed="false">
      <c r="B50" s="40" t="n">
        <v>403010800</v>
      </c>
      <c r="C50" s="41" t="s">
        <v>22</v>
      </c>
      <c r="D50" s="8"/>
      <c r="E50" s="36" t="n">
        <f aca="false">E17*E34</f>
        <v>0</v>
      </c>
      <c r="F50" s="37"/>
      <c r="G50" s="37"/>
      <c r="H50" s="37"/>
      <c r="I50" s="38" t="n">
        <f aca="false">I17*I34</f>
        <v>0</v>
      </c>
      <c r="J50" s="38" t="n">
        <f aca="false">J17*J34</f>
        <v>0</v>
      </c>
      <c r="K50" s="39" t="n">
        <f aca="false">E50+I50+J50</f>
        <v>0</v>
      </c>
    </row>
    <row r="51" s="2" customFormat="true" ht="11.85" hidden="true" customHeight="true" outlineLevel="3" collapsed="false">
      <c r="B51" s="40" t="n">
        <v>403010900</v>
      </c>
      <c r="C51" s="41" t="s">
        <v>23</v>
      </c>
      <c r="D51" s="8"/>
      <c r="E51" s="36" t="n">
        <f aca="false">E18*E35</f>
        <v>0</v>
      </c>
      <c r="F51" s="37"/>
      <c r="G51" s="37"/>
      <c r="H51" s="37"/>
      <c r="I51" s="38" t="n">
        <f aca="false">I18*I35</f>
        <v>0</v>
      </c>
      <c r="J51" s="38" t="n">
        <f aca="false">J18*J35</f>
        <v>0</v>
      </c>
      <c r="K51" s="39" t="n">
        <f aca="false">E51+I51+J51</f>
        <v>0</v>
      </c>
    </row>
    <row r="52" s="2" customFormat="true" ht="11.85" hidden="true" customHeight="true" outlineLevel="3" collapsed="false">
      <c r="B52" s="40" t="n">
        <v>403011000</v>
      </c>
      <c r="C52" s="41" t="s">
        <v>24</v>
      </c>
      <c r="D52" s="8"/>
      <c r="E52" s="36" t="n">
        <f aca="false">E19*E36</f>
        <v>0</v>
      </c>
      <c r="F52" s="37"/>
      <c r="G52" s="37"/>
      <c r="H52" s="37"/>
      <c r="I52" s="38" t="n">
        <f aca="false">I19*I36</f>
        <v>0</v>
      </c>
      <c r="J52" s="38" t="n">
        <f aca="false">J19*J36</f>
        <v>0</v>
      </c>
      <c r="K52" s="39" t="n">
        <f aca="false">E52+I52+J52</f>
        <v>0</v>
      </c>
    </row>
    <row r="53" s="2" customFormat="true" ht="11.85" hidden="true" customHeight="true" outlineLevel="2" collapsed="false">
      <c r="B53" s="28" t="n">
        <v>403020000</v>
      </c>
      <c r="C53" s="29" t="s">
        <v>25</v>
      </c>
      <c r="D53" s="8"/>
      <c r="E53" s="30" t="n">
        <f aca="false">SUM(E54:E56)</f>
        <v>0</v>
      </c>
      <c r="F53" s="31"/>
      <c r="G53" s="31"/>
      <c r="H53" s="31"/>
      <c r="I53" s="32" t="n">
        <f aca="false">SUM(I54:I56)</f>
        <v>0</v>
      </c>
      <c r="J53" s="32" t="n">
        <f aca="false">SUM(J54:J56)</f>
        <v>0</v>
      </c>
      <c r="K53" s="33" t="n">
        <f aca="false">E53+I53+J53</f>
        <v>0</v>
      </c>
    </row>
    <row r="54" s="2" customFormat="true" ht="11.85" hidden="true" customHeight="true" outlineLevel="3" collapsed="false">
      <c r="B54" s="40" t="n">
        <v>403020100</v>
      </c>
      <c r="C54" s="41" t="s">
        <v>26</v>
      </c>
      <c r="D54" s="8"/>
      <c r="E54" s="36" t="n">
        <f aca="false">E21*E38</f>
        <v>0</v>
      </c>
      <c r="F54" s="37"/>
      <c r="G54" s="37"/>
      <c r="H54" s="37"/>
      <c r="I54" s="38" t="n">
        <f aca="false">I21*I38</f>
        <v>0</v>
      </c>
      <c r="J54" s="38" t="n">
        <f aca="false">J21*J38</f>
        <v>0</v>
      </c>
      <c r="K54" s="39" t="n">
        <f aca="false">E54+I54+J54</f>
        <v>0</v>
      </c>
    </row>
    <row r="55" s="2" customFormat="true" ht="11.85" hidden="true" customHeight="true" outlineLevel="3" collapsed="false">
      <c r="B55" s="40" t="n">
        <v>403020200</v>
      </c>
      <c r="C55" s="41" t="s">
        <v>27</v>
      </c>
      <c r="D55" s="8"/>
      <c r="E55" s="36" t="n">
        <f aca="false">E22*E39</f>
        <v>0</v>
      </c>
      <c r="F55" s="37"/>
      <c r="G55" s="37"/>
      <c r="H55" s="37"/>
      <c r="I55" s="38" t="n">
        <f aca="false">I22*I39</f>
        <v>0</v>
      </c>
      <c r="J55" s="38" t="n">
        <f aca="false">J22*J39</f>
        <v>0</v>
      </c>
      <c r="K55" s="39" t="n">
        <f aca="false">E55+I55+J55</f>
        <v>0</v>
      </c>
    </row>
    <row r="56" s="2" customFormat="true" ht="11.85" hidden="true" customHeight="true" outlineLevel="3" collapsed="false">
      <c r="B56" s="40" t="n">
        <v>403020300</v>
      </c>
      <c r="C56" s="41" t="s">
        <v>31</v>
      </c>
      <c r="D56" s="8"/>
      <c r="E56" s="36" t="n">
        <f aca="false">E23*E40</f>
        <v>0</v>
      </c>
      <c r="F56" s="37"/>
      <c r="G56" s="37"/>
      <c r="H56" s="37"/>
      <c r="I56" s="38" t="n">
        <f aca="false">I23*I40</f>
        <v>0</v>
      </c>
      <c r="J56" s="38" t="n">
        <f aca="false">J23*J40</f>
        <v>0</v>
      </c>
      <c r="K56" s="39" t="n">
        <f aca="false">E56+I56+J56</f>
        <v>0</v>
      </c>
    </row>
    <row r="57" s="2" customFormat="true" ht="11.85" hidden="true" customHeight="true" outlineLevel="2" collapsed="false">
      <c r="B57" s="28" t="n">
        <v>403030000</v>
      </c>
      <c r="C57" s="29" t="s">
        <v>29</v>
      </c>
      <c r="D57" s="8"/>
      <c r="E57" s="30"/>
      <c r="F57" s="31"/>
      <c r="G57" s="31"/>
      <c r="H57" s="31"/>
      <c r="I57" s="32"/>
      <c r="J57" s="32"/>
      <c r="K57" s="33" t="n">
        <f aca="false">E57+I57+J57</f>
        <v>0</v>
      </c>
    </row>
    <row r="58" s="2" customFormat="true" ht="11.85" hidden="false" customHeight="true" outlineLevel="1" collapsed="true">
      <c r="B58" s="22" t="n">
        <v>404000000</v>
      </c>
      <c r="C58" s="23" t="s">
        <v>33</v>
      </c>
      <c r="D58" s="8"/>
      <c r="E58" s="24" t="n">
        <f aca="false">E59</f>
        <v>0</v>
      </c>
      <c r="F58" s="25"/>
      <c r="G58" s="25"/>
      <c r="H58" s="25"/>
      <c r="I58" s="26" t="n">
        <f aca="false">I59</f>
        <v>0</v>
      </c>
      <c r="J58" s="26" t="n">
        <f aca="false">J59</f>
        <v>0</v>
      </c>
      <c r="K58" s="27" t="n">
        <f aca="false">E58+I58+J58</f>
        <v>0</v>
      </c>
    </row>
    <row r="59" s="2" customFormat="true" ht="11.85" hidden="true" customHeight="true" outlineLevel="2" collapsed="false">
      <c r="B59" s="28" t="n">
        <v>404010000</v>
      </c>
      <c r="C59" s="29" t="s">
        <v>34</v>
      </c>
      <c r="D59" s="8"/>
      <c r="E59" s="30" t="n">
        <f aca="false">SUM(E60:E69)</f>
        <v>0</v>
      </c>
      <c r="F59" s="31"/>
      <c r="G59" s="31"/>
      <c r="H59" s="31"/>
      <c r="I59" s="32" t="n">
        <f aca="false">SUM(I60:I69)</f>
        <v>0</v>
      </c>
      <c r="J59" s="32" t="n">
        <f aca="false">SUM(J60:J69)</f>
        <v>0</v>
      </c>
      <c r="K59" s="33" t="n">
        <f aca="false">E59+I59+J59</f>
        <v>0</v>
      </c>
    </row>
    <row r="60" s="2" customFormat="true" ht="11.85" hidden="true" customHeight="true" outlineLevel="3" collapsed="false">
      <c r="B60" s="40" t="n">
        <v>404010100</v>
      </c>
      <c r="C60" s="41" t="s">
        <v>15</v>
      </c>
      <c r="D60" s="8"/>
      <c r="E60" s="36" t="n">
        <f aca="false">E43*E160</f>
        <v>0</v>
      </c>
      <c r="F60" s="37"/>
      <c r="G60" s="37"/>
      <c r="H60" s="37"/>
      <c r="I60" s="38" t="n">
        <f aca="false">I43*I160</f>
        <v>0</v>
      </c>
      <c r="J60" s="38" t="n">
        <f aca="false">J43*J160</f>
        <v>0</v>
      </c>
      <c r="K60" s="39" t="n">
        <f aca="false">E60+I60+J60</f>
        <v>0</v>
      </c>
    </row>
    <row r="61" s="2" customFormat="true" ht="11.85" hidden="true" customHeight="true" outlineLevel="3" collapsed="false">
      <c r="B61" s="40" t="n">
        <v>404010200</v>
      </c>
      <c r="C61" s="41" t="s">
        <v>16</v>
      </c>
      <c r="D61" s="8"/>
      <c r="E61" s="36" t="n">
        <f aca="false">E44*E161</f>
        <v>0</v>
      </c>
      <c r="F61" s="37"/>
      <c r="G61" s="37"/>
      <c r="H61" s="37"/>
      <c r="I61" s="38" t="n">
        <f aca="false">I44*I161</f>
        <v>0</v>
      </c>
      <c r="J61" s="38" t="n">
        <f aca="false">J44*J161</f>
        <v>0</v>
      </c>
      <c r="K61" s="39" t="n">
        <f aca="false">E61+I61+J61</f>
        <v>0</v>
      </c>
    </row>
    <row r="62" s="2" customFormat="true" ht="11.85" hidden="true" customHeight="true" outlineLevel="3" collapsed="false">
      <c r="B62" s="40" t="n">
        <v>404010300</v>
      </c>
      <c r="C62" s="41" t="s">
        <v>17</v>
      </c>
      <c r="D62" s="8"/>
      <c r="E62" s="36" t="n">
        <f aca="false">E45*E162</f>
        <v>0</v>
      </c>
      <c r="F62" s="37"/>
      <c r="G62" s="37"/>
      <c r="H62" s="37"/>
      <c r="I62" s="38" t="n">
        <f aca="false">I45*I162</f>
        <v>0</v>
      </c>
      <c r="J62" s="38" t="n">
        <f aca="false">J45*J162</f>
        <v>0</v>
      </c>
      <c r="K62" s="39" t="n">
        <f aca="false">E62+I62+J62</f>
        <v>0</v>
      </c>
    </row>
    <row r="63" s="2" customFormat="true" ht="11.85" hidden="true" customHeight="true" outlineLevel="3" collapsed="false">
      <c r="B63" s="40" t="n">
        <v>404010400</v>
      </c>
      <c r="C63" s="41" t="s">
        <v>18</v>
      </c>
      <c r="D63" s="8"/>
      <c r="E63" s="36" t="n">
        <f aca="false">E46*E163</f>
        <v>0</v>
      </c>
      <c r="F63" s="37"/>
      <c r="G63" s="37"/>
      <c r="H63" s="37"/>
      <c r="I63" s="38" t="n">
        <f aca="false">I46*I163</f>
        <v>0</v>
      </c>
      <c r="J63" s="38" t="n">
        <f aca="false">J46*J163</f>
        <v>0</v>
      </c>
      <c r="K63" s="39" t="n">
        <f aca="false">E63+I63+J63</f>
        <v>0</v>
      </c>
    </row>
    <row r="64" s="2" customFormat="true" ht="11.85" hidden="true" customHeight="true" outlineLevel="3" collapsed="false">
      <c r="B64" s="40" t="n">
        <v>404010500</v>
      </c>
      <c r="C64" s="41" t="s">
        <v>19</v>
      </c>
      <c r="D64" s="8"/>
      <c r="E64" s="36" t="n">
        <f aca="false">E47*E164</f>
        <v>0</v>
      </c>
      <c r="F64" s="37"/>
      <c r="G64" s="37"/>
      <c r="H64" s="37"/>
      <c r="I64" s="38" t="n">
        <f aca="false">I47*I164</f>
        <v>0</v>
      </c>
      <c r="J64" s="38" t="n">
        <f aca="false">J47*J164</f>
        <v>0</v>
      </c>
      <c r="K64" s="39" t="n">
        <f aca="false">E64+I64+J64</f>
        <v>0</v>
      </c>
    </row>
    <row r="65" s="2" customFormat="true" ht="11.85" hidden="true" customHeight="true" outlineLevel="3" collapsed="false">
      <c r="B65" s="40" t="n">
        <v>404010600</v>
      </c>
      <c r="C65" s="41" t="s">
        <v>20</v>
      </c>
      <c r="D65" s="8"/>
      <c r="E65" s="36" t="n">
        <f aca="false">E48*E165</f>
        <v>0</v>
      </c>
      <c r="F65" s="37"/>
      <c r="G65" s="37"/>
      <c r="H65" s="37"/>
      <c r="I65" s="38" t="n">
        <f aca="false">I48*I165</f>
        <v>0</v>
      </c>
      <c r="J65" s="38" t="n">
        <f aca="false">J48*J165</f>
        <v>0</v>
      </c>
      <c r="K65" s="39" t="n">
        <f aca="false">E65+I65+J65</f>
        <v>0</v>
      </c>
    </row>
    <row r="66" s="2" customFormat="true" ht="11.85" hidden="true" customHeight="true" outlineLevel="3" collapsed="false">
      <c r="B66" s="40" t="n">
        <v>404010700</v>
      </c>
      <c r="C66" s="41" t="s">
        <v>21</v>
      </c>
      <c r="D66" s="8"/>
      <c r="E66" s="36" t="n">
        <f aca="false">E49*E166</f>
        <v>0</v>
      </c>
      <c r="F66" s="37"/>
      <c r="G66" s="37"/>
      <c r="H66" s="37"/>
      <c r="I66" s="38" t="n">
        <f aca="false">I49*I166</f>
        <v>0</v>
      </c>
      <c r="J66" s="38" t="n">
        <f aca="false">J49*J166</f>
        <v>0</v>
      </c>
      <c r="K66" s="39" t="n">
        <f aca="false">E66+I66+J66</f>
        <v>0</v>
      </c>
    </row>
    <row r="67" s="2" customFormat="true" ht="11.85" hidden="true" customHeight="true" outlineLevel="3" collapsed="false">
      <c r="B67" s="40" t="n">
        <v>404010800</v>
      </c>
      <c r="C67" s="41" t="s">
        <v>22</v>
      </c>
      <c r="D67" s="8"/>
      <c r="E67" s="36" t="n">
        <f aca="false">E50*E167</f>
        <v>0</v>
      </c>
      <c r="F67" s="37"/>
      <c r="G67" s="37"/>
      <c r="H67" s="37"/>
      <c r="I67" s="38" t="n">
        <f aca="false">I50*I167</f>
        <v>0</v>
      </c>
      <c r="J67" s="38" t="n">
        <f aca="false">J50*J167</f>
        <v>0</v>
      </c>
      <c r="K67" s="39" t="n">
        <f aca="false">E67+I67+J67</f>
        <v>0</v>
      </c>
    </row>
    <row r="68" s="2" customFormat="true" ht="11.85" hidden="true" customHeight="true" outlineLevel="3" collapsed="false">
      <c r="B68" s="40" t="n">
        <v>404010900</v>
      </c>
      <c r="C68" s="41" t="s">
        <v>23</v>
      </c>
      <c r="D68" s="8"/>
      <c r="E68" s="36" t="n">
        <f aca="false">E51*E168</f>
        <v>0</v>
      </c>
      <c r="F68" s="37"/>
      <c r="G68" s="37"/>
      <c r="H68" s="37"/>
      <c r="I68" s="38" t="n">
        <f aca="false">I51*I168</f>
        <v>0</v>
      </c>
      <c r="J68" s="38" t="n">
        <f aca="false">J51*J168</f>
        <v>0</v>
      </c>
      <c r="K68" s="39" t="n">
        <f aca="false">E68+I68+J68</f>
        <v>0</v>
      </c>
    </row>
    <row r="69" s="2" customFormat="true" ht="11.85" hidden="true" customHeight="true" outlineLevel="3" collapsed="false">
      <c r="B69" s="40" t="n">
        <v>404011000</v>
      </c>
      <c r="C69" s="41" t="s">
        <v>24</v>
      </c>
      <c r="D69" s="8"/>
      <c r="E69" s="36" t="n">
        <f aca="false">E52*E169</f>
        <v>0</v>
      </c>
      <c r="F69" s="37"/>
      <c r="G69" s="37"/>
      <c r="H69" s="37"/>
      <c r="I69" s="38" t="n">
        <f aca="false">I52*I169</f>
        <v>0</v>
      </c>
      <c r="J69" s="38" t="n">
        <f aca="false">J52*J169</f>
        <v>0</v>
      </c>
      <c r="K69" s="39" t="n">
        <f aca="false">E69+I69+J69</f>
        <v>0</v>
      </c>
    </row>
    <row r="70" s="2" customFormat="true" ht="11.85" hidden="true" customHeight="true" outlineLevel="2" collapsed="false">
      <c r="B70" s="28" t="n">
        <v>404020000</v>
      </c>
      <c r="C70" s="29" t="s">
        <v>35</v>
      </c>
      <c r="D70" s="8"/>
      <c r="E70" s="30" t="n">
        <f aca="false">SUM(E71:E73)</f>
        <v>0</v>
      </c>
      <c r="F70" s="31"/>
      <c r="G70" s="31"/>
      <c r="H70" s="31"/>
      <c r="I70" s="32" t="n">
        <f aca="false">SUM(I71:I73)</f>
        <v>0</v>
      </c>
      <c r="J70" s="32" t="n">
        <f aca="false">SUM(J71:J73)</f>
        <v>0</v>
      </c>
      <c r="K70" s="33" t="n">
        <f aca="false">E70+I70+J70</f>
        <v>0</v>
      </c>
    </row>
    <row r="71" s="2" customFormat="true" ht="11.85" hidden="true" customHeight="true" outlineLevel="3" collapsed="false">
      <c r="B71" s="40" t="n">
        <v>404020100</v>
      </c>
      <c r="C71" s="41" t="s">
        <v>26</v>
      </c>
      <c r="D71" s="8"/>
      <c r="E71" s="36"/>
      <c r="F71" s="37"/>
      <c r="G71" s="37"/>
      <c r="H71" s="37"/>
      <c r="I71" s="38"/>
      <c r="J71" s="38"/>
      <c r="K71" s="39" t="n">
        <f aca="false">E71+I71+J71</f>
        <v>0</v>
      </c>
    </row>
    <row r="72" s="2" customFormat="true" ht="11.85" hidden="true" customHeight="true" outlineLevel="3" collapsed="false">
      <c r="B72" s="40" t="n">
        <v>404020200</v>
      </c>
      <c r="C72" s="41" t="s">
        <v>27</v>
      </c>
      <c r="D72" s="8"/>
      <c r="E72" s="36"/>
      <c r="F72" s="37"/>
      <c r="G72" s="37"/>
      <c r="H72" s="37"/>
      <c r="I72" s="38"/>
      <c r="J72" s="38"/>
      <c r="K72" s="39" t="n">
        <f aca="false">E72+I72+J72</f>
        <v>0</v>
      </c>
    </row>
    <row r="73" s="2" customFormat="true" ht="11.85" hidden="true" customHeight="true" outlineLevel="3" collapsed="false">
      <c r="B73" s="40" t="n">
        <v>404020300</v>
      </c>
      <c r="C73" s="41" t="s">
        <v>28</v>
      </c>
      <c r="D73" s="8"/>
      <c r="E73" s="36"/>
      <c r="F73" s="37"/>
      <c r="G73" s="37"/>
      <c r="H73" s="37"/>
      <c r="I73" s="38"/>
      <c r="J73" s="38"/>
      <c r="K73" s="39" t="n">
        <f aca="false">E73+I73+J73</f>
        <v>0</v>
      </c>
    </row>
    <row r="74" s="2" customFormat="true" ht="14.25" hidden="false" customHeight="true" outlineLevel="1" collapsed="false">
      <c r="B74" s="22" t="n">
        <v>405000000</v>
      </c>
      <c r="C74" s="23" t="s">
        <v>36</v>
      </c>
      <c r="D74" s="8"/>
      <c r="E74" s="24" t="n">
        <f aca="false">E75+E76+E77</f>
        <v>3000000</v>
      </c>
      <c r="F74" s="25"/>
      <c r="G74" s="25"/>
      <c r="H74" s="25"/>
      <c r="I74" s="26" t="n">
        <f aca="false">I75+I76+I77</f>
        <v>0</v>
      </c>
      <c r="J74" s="26" t="n">
        <f aca="false">J75+J76+J77</f>
        <v>0</v>
      </c>
      <c r="K74" s="27" t="n">
        <f aca="false">E74+I74+J74</f>
        <v>3000000</v>
      </c>
    </row>
    <row r="75" s="2" customFormat="true" ht="11.85" hidden="true" customHeight="true" outlineLevel="2" collapsed="false">
      <c r="B75" s="28" t="n">
        <v>405010000</v>
      </c>
      <c r="C75" s="29" t="s">
        <v>37</v>
      </c>
      <c r="D75" s="8"/>
      <c r="E75" s="30" t="n">
        <v>2000000</v>
      </c>
      <c r="F75" s="31"/>
      <c r="G75" s="31"/>
      <c r="H75" s="31"/>
      <c r="I75" s="32"/>
      <c r="J75" s="32"/>
      <c r="K75" s="33" t="n">
        <f aca="false">E75+I75+J75</f>
        <v>2000000</v>
      </c>
    </row>
    <row r="76" s="2" customFormat="true" ht="11.85" hidden="true" customHeight="true" outlineLevel="2" collapsed="false">
      <c r="B76" s="28" t="n">
        <v>405020000</v>
      </c>
      <c r="C76" s="29" t="s">
        <v>38</v>
      </c>
      <c r="D76" s="8"/>
      <c r="E76" s="30" t="n">
        <v>1000000</v>
      </c>
      <c r="F76" s="31"/>
      <c r="G76" s="31"/>
      <c r="H76" s="31"/>
      <c r="I76" s="32"/>
      <c r="J76" s="32"/>
      <c r="K76" s="33" t="n">
        <f aca="false">E76+I76+J76</f>
        <v>1000000</v>
      </c>
    </row>
    <row r="77" s="2" customFormat="true" ht="11.85" hidden="true" customHeight="true" outlineLevel="2" collapsed="false">
      <c r="B77" s="43" t="n">
        <v>405030000</v>
      </c>
      <c r="C77" s="44" t="s">
        <v>39</v>
      </c>
      <c r="D77" s="8"/>
      <c r="E77" s="30"/>
      <c r="F77" s="31"/>
      <c r="G77" s="31"/>
      <c r="H77" s="31"/>
      <c r="I77" s="32"/>
      <c r="J77" s="32"/>
      <c r="K77" s="33" t="n">
        <f aca="false">E77+I77+J77</f>
        <v>0</v>
      </c>
    </row>
    <row r="78" s="2" customFormat="true" ht="11.85" hidden="false" customHeight="true" outlineLevel="1" collapsed="true">
      <c r="B78" s="22" t="n">
        <v>406000000</v>
      </c>
      <c r="C78" s="23" t="s">
        <v>40</v>
      </c>
      <c r="D78" s="8"/>
      <c r="E78" s="24" t="n">
        <f aca="false">E79</f>
        <v>0</v>
      </c>
      <c r="F78" s="25"/>
      <c r="G78" s="25"/>
      <c r="H78" s="25"/>
      <c r="I78" s="26" t="n">
        <f aca="false">I79</f>
        <v>0</v>
      </c>
      <c r="J78" s="26" t="n">
        <f aca="false">J79</f>
        <v>0</v>
      </c>
      <c r="K78" s="27" t="n">
        <f aca="false">E78+I78+J78</f>
        <v>0</v>
      </c>
    </row>
    <row r="79" s="2" customFormat="true" ht="11.85" hidden="true" customHeight="true" outlineLevel="2" collapsed="false">
      <c r="B79" s="28" t="n">
        <v>406010000</v>
      </c>
      <c r="C79" s="29" t="s">
        <v>34</v>
      </c>
      <c r="D79" s="8"/>
      <c r="E79" s="30" t="n">
        <f aca="false">SUM(E80:E89)</f>
        <v>0</v>
      </c>
      <c r="F79" s="31"/>
      <c r="G79" s="31"/>
      <c r="H79" s="31"/>
      <c r="I79" s="32" t="n">
        <f aca="false">SUM(I80:I89)</f>
        <v>0</v>
      </c>
      <c r="J79" s="32" t="n">
        <f aca="false">SUM(J80:J89)</f>
        <v>0</v>
      </c>
      <c r="K79" s="33" t="n">
        <f aca="false">E79+I79+J79</f>
        <v>0</v>
      </c>
    </row>
    <row r="80" s="2" customFormat="true" ht="11.85" hidden="true" customHeight="true" outlineLevel="3" collapsed="false">
      <c r="B80" s="40" t="n">
        <v>406010100</v>
      </c>
      <c r="C80" s="41" t="s">
        <v>15</v>
      </c>
      <c r="D80" s="8"/>
      <c r="E80" s="36" t="n">
        <f aca="false">E60/(100%+E140)</f>
        <v>0</v>
      </c>
      <c r="F80" s="37"/>
      <c r="G80" s="37"/>
      <c r="H80" s="37"/>
      <c r="I80" s="38" t="n">
        <f aca="false">I60/(100%+I140)</f>
        <v>0</v>
      </c>
      <c r="J80" s="38" t="n">
        <f aca="false">J60/(100%+J140)</f>
        <v>0</v>
      </c>
      <c r="K80" s="39" t="n">
        <f aca="false">E80+I80+J80</f>
        <v>0</v>
      </c>
    </row>
    <row r="81" s="2" customFormat="true" ht="11.85" hidden="true" customHeight="true" outlineLevel="3" collapsed="false">
      <c r="B81" s="40" t="n">
        <v>406010200</v>
      </c>
      <c r="C81" s="41" t="s">
        <v>16</v>
      </c>
      <c r="D81" s="8"/>
      <c r="E81" s="36" t="e">
        <f aca="false">E61/(100%+E141)</f>
        <v>#NAME?</v>
      </c>
      <c r="F81" s="37"/>
      <c r="G81" s="37"/>
      <c r="H81" s="37"/>
      <c r="I81" s="38" t="e">
        <f aca="false">I61/(100%+I141)</f>
        <v>#NAME?</v>
      </c>
      <c r="J81" s="38" t="e">
        <f aca="false">J61/(100%+J141)</f>
        <v>#NAME?</v>
      </c>
      <c r="K81" s="39" t="e">
        <f aca="false">E81+I81+J81</f>
        <v>#NAME?</v>
      </c>
    </row>
    <row r="82" s="2" customFormat="true" ht="11.85" hidden="true" customHeight="true" outlineLevel="3" collapsed="false">
      <c r="B82" s="40" t="n">
        <v>406010300</v>
      </c>
      <c r="C82" s="41" t="s">
        <v>17</v>
      </c>
      <c r="D82" s="8"/>
      <c r="E82" s="36" t="e">
        <f aca="false">E62/(100%+E142)</f>
        <v>#NAME?</v>
      </c>
      <c r="F82" s="37"/>
      <c r="G82" s="37"/>
      <c r="H82" s="37"/>
      <c r="I82" s="38" t="e">
        <f aca="false">I62/(100%+I142)</f>
        <v>#NAME?</v>
      </c>
      <c r="J82" s="38" t="e">
        <f aca="false">J62/(100%+J142)</f>
        <v>#NAME?</v>
      </c>
      <c r="K82" s="39" t="e">
        <f aca="false">E82+I82+J82</f>
        <v>#NAME?</v>
      </c>
    </row>
    <row r="83" s="2" customFormat="true" ht="11.85" hidden="true" customHeight="true" outlineLevel="3" collapsed="false">
      <c r="B83" s="40" t="n">
        <v>406010400</v>
      </c>
      <c r="C83" s="41" t="s">
        <v>18</v>
      </c>
      <c r="D83" s="8"/>
      <c r="E83" s="36" t="e">
        <f aca="false">E63/(100%+E143)</f>
        <v>#NAME?</v>
      </c>
      <c r="F83" s="37"/>
      <c r="G83" s="37"/>
      <c r="H83" s="37"/>
      <c r="I83" s="38" t="e">
        <f aca="false">I63/(100%+I143)</f>
        <v>#NAME?</v>
      </c>
      <c r="J83" s="38" t="e">
        <f aca="false">J63/(100%+J143)</f>
        <v>#NAME?</v>
      </c>
      <c r="K83" s="39" t="e">
        <f aca="false">E83+I83+J83</f>
        <v>#NAME?</v>
      </c>
    </row>
    <row r="84" s="2" customFormat="true" ht="11.85" hidden="true" customHeight="true" outlineLevel="3" collapsed="false">
      <c r="B84" s="40" t="n">
        <v>406010500</v>
      </c>
      <c r="C84" s="41" t="s">
        <v>19</v>
      </c>
      <c r="D84" s="8"/>
      <c r="E84" s="36" t="n">
        <f aca="false">E64/(100%+E144)</f>
        <v>0</v>
      </c>
      <c r="F84" s="37"/>
      <c r="G84" s="37"/>
      <c r="H84" s="37"/>
      <c r="I84" s="38" t="e">
        <f aca="false">I64/(100%+I144)</f>
        <v>#NAME?</v>
      </c>
      <c r="J84" s="38" t="e">
        <f aca="false">J64/(100%+J144)</f>
        <v>#NAME?</v>
      </c>
      <c r="K84" s="39" t="e">
        <f aca="false">E84+I84+J84</f>
        <v>#NAME?</v>
      </c>
    </row>
    <row r="85" s="2" customFormat="true" ht="11.85" hidden="true" customHeight="true" outlineLevel="3" collapsed="false">
      <c r="B85" s="40" t="n">
        <v>406010600</v>
      </c>
      <c r="C85" s="41" t="s">
        <v>20</v>
      </c>
      <c r="D85" s="8"/>
      <c r="E85" s="36" t="e">
        <f aca="false">E65/(100%+E145)</f>
        <v>#NAME?</v>
      </c>
      <c r="F85" s="37"/>
      <c r="G85" s="37"/>
      <c r="H85" s="37"/>
      <c r="I85" s="38" t="e">
        <f aca="false">I65/(100%+I145)</f>
        <v>#NAME?</v>
      </c>
      <c r="J85" s="38" t="e">
        <f aca="false">J65/(100%+J145)</f>
        <v>#NAME?</v>
      </c>
      <c r="K85" s="39" t="e">
        <f aca="false">E85+I85+J85</f>
        <v>#NAME?</v>
      </c>
    </row>
    <row r="86" s="2" customFormat="true" ht="11.85" hidden="true" customHeight="true" outlineLevel="3" collapsed="false">
      <c r="B86" s="40" t="n">
        <v>406010700</v>
      </c>
      <c r="C86" s="41" t="s">
        <v>21</v>
      </c>
      <c r="D86" s="8"/>
      <c r="E86" s="36" t="e">
        <f aca="false">E66/(100%+E146)</f>
        <v>#NAME?</v>
      </c>
      <c r="F86" s="37"/>
      <c r="G86" s="37"/>
      <c r="H86" s="37"/>
      <c r="I86" s="38" t="e">
        <f aca="false">I66/(100%+I146)</f>
        <v>#NAME?</v>
      </c>
      <c r="J86" s="38" t="e">
        <f aca="false">J66/(100%+J146)</f>
        <v>#NAME?</v>
      </c>
      <c r="K86" s="39" t="e">
        <f aca="false">E86+I86+J86</f>
        <v>#NAME?</v>
      </c>
    </row>
    <row r="87" s="2" customFormat="true" ht="11.85" hidden="true" customHeight="true" outlineLevel="3" collapsed="false">
      <c r="B87" s="40" t="n">
        <v>406010800</v>
      </c>
      <c r="C87" s="41" t="s">
        <v>22</v>
      </c>
      <c r="D87" s="8"/>
      <c r="E87" s="36" t="e">
        <f aca="false">E67/(100%+E147)</f>
        <v>#NAME?</v>
      </c>
      <c r="F87" s="37"/>
      <c r="G87" s="37"/>
      <c r="H87" s="37"/>
      <c r="I87" s="38" t="e">
        <f aca="false">I67/(100%+I147)</f>
        <v>#NAME?</v>
      </c>
      <c r="J87" s="38" t="e">
        <f aca="false">J67/(100%+J147)</f>
        <v>#NAME?</v>
      </c>
      <c r="K87" s="39" t="e">
        <f aca="false">E87+I87+J87</f>
        <v>#NAME?</v>
      </c>
    </row>
    <row r="88" s="2" customFormat="true" ht="11.85" hidden="true" customHeight="true" outlineLevel="3" collapsed="false">
      <c r="B88" s="40" t="n">
        <v>406010900</v>
      </c>
      <c r="C88" s="41" t="s">
        <v>23</v>
      </c>
      <c r="D88" s="8"/>
      <c r="E88" s="36" t="e">
        <f aca="false">E68/(100%+E148)</f>
        <v>#NAME?</v>
      </c>
      <c r="F88" s="37"/>
      <c r="G88" s="37"/>
      <c r="H88" s="37"/>
      <c r="I88" s="38" t="e">
        <f aca="false">I68/(100%+I148)</f>
        <v>#NAME?</v>
      </c>
      <c r="J88" s="38" t="e">
        <f aca="false">J68/(100%+J148)</f>
        <v>#NAME?</v>
      </c>
      <c r="K88" s="39" t="e">
        <f aca="false">E88+I88+J88</f>
        <v>#NAME?</v>
      </c>
    </row>
    <row r="89" s="2" customFormat="true" ht="11.85" hidden="true" customHeight="true" outlineLevel="3" collapsed="false">
      <c r="B89" s="40" t="n">
        <v>406011000</v>
      </c>
      <c r="C89" s="41" t="s">
        <v>24</v>
      </c>
      <c r="D89" s="8"/>
      <c r="E89" s="36" t="n">
        <f aca="false">E69/(100%+E149)</f>
        <v>0</v>
      </c>
      <c r="F89" s="37"/>
      <c r="G89" s="37"/>
      <c r="H89" s="37"/>
      <c r="I89" s="38" t="n">
        <f aca="false">I69/(100%+I149)</f>
        <v>0</v>
      </c>
      <c r="J89" s="38" t="n">
        <f aca="false">J69/(100%+J149)</f>
        <v>0</v>
      </c>
      <c r="K89" s="39" t="n">
        <f aca="false">E89+I89+J89</f>
        <v>0</v>
      </c>
    </row>
    <row r="90" s="2" customFormat="true" ht="11.85" hidden="true" customHeight="true" outlineLevel="2" collapsed="false">
      <c r="B90" s="28" t="n">
        <v>406020000</v>
      </c>
      <c r="C90" s="29" t="s">
        <v>35</v>
      </c>
      <c r="D90" s="8"/>
      <c r="E90" s="30" t="n">
        <f aca="false">SUM(E91:E93)</f>
        <v>0</v>
      </c>
      <c r="F90" s="31"/>
      <c r="G90" s="31"/>
      <c r="H90" s="31"/>
      <c r="I90" s="32" t="n">
        <f aca="false">SUM(I91:I93)</f>
        <v>0</v>
      </c>
      <c r="J90" s="32" t="n">
        <f aca="false">SUM(J91:J93)</f>
        <v>0</v>
      </c>
      <c r="K90" s="33" t="n">
        <f aca="false">E90+I90+J90</f>
        <v>0</v>
      </c>
    </row>
    <row r="91" s="2" customFormat="true" ht="11.85" hidden="true" customHeight="true" outlineLevel="3" collapsed="false">
      <c r="B91" s="40" t="n">
        <v>406020100</v>
      </c>
      <c r="C91" s="41" t="s">
        <v>26</v>
      </c>
      <c r="D91" s="8"/>
      <c r="E91" s="36" t="e">
        <f aca="false">E71/(100%+E151)</f>
        <v>#NAME?</v>
      </c>
      <c r="F91" s="37"/>
      <c r="G91" s="37"/>
      <c r="H91" s="37"/>
      <c r="I91" s="38" t="e">
        <f aca="false">I71/(100%+I151)</f>
        <v>#NAME?</v>
      </c>
      <c r="J91" s="38" t="e">
        <f aca="false">J71/(100%+J151)</f>
        <v>#NAME?</v>
      </c>
      <c r="K91" s="39" t="e">
        <f aca="false">E91+I91+J91</f>
        <v>#NAME?</v>
      </c>
    </row>
    <row r="92" s="2" customFormat="true" ht="11.85" hidden="true" customHeight="true" outlineLevel="3" collapsed="false">
      <c r="B92" s="40" t="n">
        <v>406020200</v>
      </c>
      <c r="C92" s="41" t="s">
        <v>27</v>
      </c>
      <c r="D92" s="8"/>
      <c r="E92" s="36" t="e">
        <f aca="false">E72/(100%+E152)</f>
        <v>#NAME?</v>
      </c>
      <c r="F92" s="37"/>
      <c r="G92" s="37"/>
      <c r="H92" s="37"/>
      <c r="I92" s="38" t="e">
        <f aca="false">I72/(100%+I152)</f>
        <v>#NAME?</v>
      </c>
      <c r="J92" s="38" t="e">
        <f aca="false">J72/(100%+J152)</f>
        <v>#NAME?</v>
      </c>
      <c r="K92" s="39" t="e">
        <f aca="false">E92+I92+J92</f>
        <v>#NAME?</v>
      </c>
    </row>
    <row r="93" s="2" customFormat="true" ht="11.85" hidden="true" customHeight="true" outlineLevel="3" collapsed="false">
      <c r="B93" s="40" t="n">
        <v>406020300</v>
      </c>
      <c r="C93" s="41" t="s">
        <v>28</v>
      </c>
      <c r="D93" s="8"/>
      <c r="E93" s="36" t="e">
        <f aca="false">E73/(100%+E153)</f>
        <v>#NAME?</v>
      </c>
      <c r="F93" s="37"/>
      <c r="G93" s="37"/>
      <c r="H93" s="37"/>
      <c r="I93" s="38" t="e">
        <f aca="false">I73/(100%+I153)</f>
        <v>#NAME?</v>
      </c>
      <c r="J93" s="38" t="e">
        <f aca="false">J73/(100%+J153)</f>
        <v>#NAME?</v>
      </c>
      <c r="K93" s="39" t="e">
        <f aca="false">E93+I93+J93</f>
        <v>#NAME?</v>
      </c>
    </row>
    <row r="94" s="2" customFormat="true" ht="11.85" hidden="false" customHeight="true" outlineLevel="1" collapsed="false">
      <c r="B94" s="22" t="n">
        <v>407000000</v>
      </c>
      <c r="C94" s="23" t="s">
        <v>41</v>
      </c>
      <c r="D94" s="8"/>
      <c r="E94" s="24" t="n">
        <f aca="false">E95+E96+E97</f>
        <v>2542819.49934124</v>
      </c>
      <c r="F94" s="25"/>
      <c r="G94" s="25"/>
      <c r="H94" s="25"/>
      <c r="I94" s="26" t="n">
        <f aca="false">I95+I96+I97</f>
        <v>0</v>
      </c>
      <c r="J94" s="26" t="n">
        <f aca="false">J95+J96+J97</f>
        <v>0</v>
      </c>
      <c r="K94" s="27" t="n">
        <f aca="false">E94+I94+J94</f>
        <v>2542819.49934124</v>
      </c>
    </row>
    <row r="95" s="2" customFormat="true" ht="11.85" hidden="true" customHeight="true" outlineLevel="2" collapsed="false">
      <c r="B95" s="28" t="n">
        <v>407010000</v>
      </c>
      <c r="C95" s="29" t="s">
        <v>37</v>
      </c>
      <c r="D95" s="8"/>
      <c r="E95" s="30" t="e">
        <f aca="false">E75/(100%+E155)</f>
        <v>#NAME?</v>
      </c>
      <c r="F95" s="31"/>
      <c r="G95" s="31"/>
      <c r="H95" s="31"/>
      <c r="I95" s="32" t="e">
        <f aca="false">I75/(100%+I155)</f>
        <v>#NAME?</v>
      </c>
      <c r="J95" s="32" t="e">
        <f aca="false">J75/(100%+J155)</f>
        <v>#NAME?</v>
      </c>
      <c r="K95" s="33" t="e">
        <f aca="false">E95+I95+J95</f>
        <v>#NAME?</v>
      </c>
    </row>
    <row r="96" s="2" customFormat="true" ht="11.85" hidden="true" customHeight="true" outlineLevel="2" collapsed="false">
      <c r="B96" s="28" t="n">
        <v>407020000</v>
      </c>
      <c r="C96" s="29" t="s">
        <v>38</v>
      </c>
      <c r="D96" s="8"/>
      <c r="E96" s="30" t="e">
        <f aca="false">E76/(100%+E156)</f>
        <v>#NAME?</v>
      </c>
      <c r="F96" s="31"/>
      <c r="G96" s="31"/>
      <c r="H96" s="31"/>
      <c r="I96" s="32" t="e">
        <f aca="false">I76/(100%+I156)</f>
        <v>#NAME?</v>
      </c>
      <c r="J96" s="32" t="e">
        <f aca="false">J76/(100%+J156)</f>
        <v>#NAME?</v>
      </c>
      <c r="K96" s="33" t="e">
        <f aca="false">E96+I96+J96</f>
        <v>#NAME?</v>
      </c>
    </row>
    <row r="97" s="2" customFormat="true" ht="11.85" hidden="true" customHeight="true" outlineLevel="2" collapsed="false">
      <c r="B97" s="28" t="n">
        <v>407030000</v>
      </c>
      <c r="C97" s="29" t="s">
        <v>39</v>
      </c>
      <c r="D97" s="8"/>
      <c r="E97" s="30" t="e">
        <f aca="false">E77/(100%+E157)</f>
        <v>#NAME?</v>
      </c>
      <c r="F97" s="31"/>
      <c r="G97" s="31"/>
      <c r="H97" s="31"/>
      <c r="I97" s="32" t="e">
        <f aca="false">I77/(100%+I157)</f>
        <v>#NAME?</v>
      </c>
      <c r="J97" s="32" t="e">
        <f aca="false">J77/(100%+J157)</f>
        <v>#NAME?</v>
      </c>
      <c r="K97" s="33" t="e">
        <f aca="false">E97+I97+J97</f>
        <v>#NAME?</v>
      </c>
    </row>
    <row r="98" s="2" customFormat="true" ht="11.85" hidden="false" customHeight="true" outlineLevel="1" collapsed="true">
      <c r="B98" s="22" t="n">
        <v>408000000</v>
      </c>
      <c r="C98" s="23" t="s">
        <v>42</v>
      </c>
      <c r="D98" s="8"/>
      <c r="E98" s="24" t="n">
        <f aca="false">E41</f>
        <v>435000</v>
      </c>
      <c r="F98" s="25"/>
      <c r="G98" s="25"/>
      <c r="H98" s="25"/>
      <c r="I98" s="26" t="n">
        <f aca="false">I41</f>
        <v>0</v>
      </c>
      <c r="J98" s="26" t="n">
        <f aca="false">J41</f>
        <v>0</v>
      </c>
      <c r="K98" s="27" t="n">
        <f aca="false">E98+I98+J98</f>
        <v>435000</v>
      </c>
    </row>
    <row r="99" s="2" customFormat="true" ht="11.85" hidden="true" customHeight="true" outlineLevel="2" collapsed="false">
      <c r="B99" s="28" t="n">
        <v>408010000</v>
      </c>
      <c r="C99" s="29" t="s">
        <v>14</v>
      </c>
      <c r="D99" s="8"/>
      <c r="E99" s="30" t="n">
        <f aca="false">E42</f>
        <v>435000</v>
      </c>
      <c r="F99" s="31"/>
      <c r="G99" s="31"/>
      <c r="H99" s="31"/>
      <c r="I99" s="32" t="n">
        <f aca="false">I42</f>
        <v>0</v>
      </c>
      <c r="J99" s="32" t="n">
        <f aca="false">J42</f>
        <v>0</v>
      </c>
      <c r="K99" s="33" t="n">
        <f aca="false">E99+I99+J99</f>
        <v>435000</v>
      </c>
    </row>
    <row r="100" s="2" customFormat="true" ht="11.85" hidden="true" customHeight="true" outlineLevel="3" collapsed="false">
      <c r="B100" s="40" t="n">
        <v>408010100</v>
      </c>
      <c r="C100" s="41" t="s">
        <v>15</v>
      </c>
      <c r="D100" s="8"/>
      <c r="E100" s="36" t="n">
        <f aca="false">E43</f>
        <v>0</v>
      </c>
      <c r="F100" s="37"/>
      <c r="G100" s="37"/>
      <c r="H100" s="37"/>
      <c r="I100" s="38" t="n">
        <f aca="false">I43</f>
        <v>0</v>
      </c>
      <c r="J100" s="38" t="n">
        <f aca="false">J43</f>
        <v>0</v>
      </c>
      <c r="K100" s="39" t="n">
        <f aca="false">E100+I100+J100</f>
        <v>0</v>
      </c>
    </row>
    <row r="101" s="2" customFormat="true" ht="11.85" hidden="true" customHeight="true" outlineLevel="3" collapsed="false">
      <c r="B101" s="40" t="n">
        <v>408010200</v>
      </c>
      <c r="C101" s="41" t="s">
        <v>16</v>
      </c>
      <c r="D101" s="8"/>
      <c r="E101" s="36" t="n">
        <f aca="false">E44</f>
        <v>435000</v>
      </c>
      <c r="F101" s="37"/>
      <c r="G101" s="37"/>
      <c r="H101" s="37"/>
      <c r="I101" s="38" t="n">
        <f aca="false">I44</f>
        <v>0</v>
      </c>
      <c r="J101" s="38" t="n">
        <f aca="false">J44</f>
        <v>0</v>
      </c>
      <c r="K101" s="39" t="n">
        <f aca="false">E101+I101+J101</f>
        <v>435000</v>
      </c>
    </row>
    <row r="102" s="2" customFormat="true" ht="11.85" hidden="true" customHeight="true" outlineLevel="3" collapsed="false">
      <c r="B102" s="40" t="n">
        <v>408010300</v>
      </c>
      <c r="C102" s="41" t="s">
        <v>17</v>
      </c>
      <c r="D102" s="8"/>
      <c r="E102" s="36" t="n">
        <f aca="false">E45</f>
        <v>0</v>
      </c>
      <c r="F102" s="37"/>
      <c r="G102" s="37"/>
      <c r="H102" s="37"/>
      <c r="I102" s="38" t="n">
        <f aca="false">I45</f>
        <v>0</v>
      </c>
      <c r="J102" s="38" t="n">
        <f aca="false">J45</f>
        <v>0</v>
      </c>
      <c r="K102" s="39" t="n">
        <f aca="false">E102+I102+J102</f>
        <v>0</v>
      </c>
    </row>
    <row r="103" s="2" customFormat="true" ht="11.85" hidden="true" customHeight="true" outlineLevel="3" collapsed="false">
      <c r="B103" s="40" t="n">
        <v>408010400</v>
      </c>
      <c r="C103" s="41" t="s">
        <v>18</v>
      </c>
      <c r="D103" s="8"/>
      <c r="E103" s="36" t="n">
        <f aca="false">E46</f>
        <v>0</v>
      </c>
      <c r="F103" s="37"/>
      <c r="G103" s="37"/>
      <c r="H103" s="37"/>
      <c r="I103" s="38" t="n">
        <f aca="false">I46</f>
        <v>0</v>
      </c>
      <c r="J103" s="38" t="n">
        <f aca="false">J46</f>
        <v>0</v>
      </c>
      <c r="K103" s="39" t="n">
        <f aca="false">E103+I103+J103</f>
        <v>0</v>
      </c>
    </row>
    <row r="104" s="2" customFormat="true" ht="11.85" hidden="true" customHeight="true" outlineLevel="3" collapsed="false">
      <c r="B104" s="40" t="n">
        <v>408010500</v>
      </c>
      <c r="C104" s="41" t="s">
        <v>19</v>
      </c>
      <c r="D104" s="8"/>
      <c r="E104" s="36" t="n">
        <f aca="false">E47</f>
        <v>0</v>
      </c>
      <c r="F104" s="37"/>
      <c r="G104" s="37"/>
      <c r="H104" s="37"/>
      <c r="I104" s="38" t="n">
        <f aca="false">I47</f>
        <v>0</v>
      </c>
      <c r="J104" s="38" t="n">
        <f aca="false">J47</f>
        <v>0</v>
      </c>
      <c r="K104" s="39" t="n">
        <f aca="false">E104+I104+J104</f>
        <v>0</v>
      </c>
    </row>
    <row r="105" s="2" customFormat="true" ht="11.85" hidden="true" customHeight="true" outlineLevel="3" collapsed="false">
      <c r="B105" s="40" t="n">
        <v>408010600</v>
      </c>
      <c r="C105" s="41" t="s">
        <v>20</v>
      </c>
      <c r="D105" s="8"/>
      <c r="E105" s="36" t="n">
        <f aca="false">E48</f>
        <v>0</v>
      </c>
      <c r="F105" s="37"/>
      <c r="G105" s="37"/>
      <c r="H105" s="37"/>
      <c r="I105" s="38" t="n">
        <f aca="false">I48</f>
        <v>0</v>
      </c>
      <c r="J105" s="38" t="n">
        <f aca="false">J48</f>
        <v>0</v>
      </c>
      <c r="K105" s="39" t="n">
        <f aca="false">E105+I105+J105</f>
        <v>0</v>
      </c>
    </row>
    <row r="106" s="2" customFormat="true" ht="11.85" hidden="true" customHeight="true" outlineLevel="3" collapsed="false">
      <c r="B106" s="40" t="n">
        <v>408010700</v>
      </c>
      <c r="C106" s="41" t="s">
        <v>21</v>
      </c>
      <c r="D106" s="8"/>
      <c r="E106" s="36" t="n">
        <f aca="false">E49</f>
        <v>0</v>
      </c>
      <c r="F106" s="37"/>
      <c r="G106" s="37"/>
      <c r="H106" s="37"/>
      <c r="I106" s="38" t="n">
        <f aca="false">I49</f>
        <v>0</v>
      </c>
      <c r="J106" s="38" t="n">
        <f aca="false">J49</f>
        <v>0</v>
      </c>
      <c r="K106" s="39" t="n">
        <f aca="false">E106+I106+J106</f>
        <v>0</v>
      </c>
    </row>
    <row r="107" s="2" customFormat="true" ht="11.85" hidden="true" customHeight="true" outlineLevel="3" collapsed="false">
      <c r="B107" s="40" t="n">
        <v>408010800</v>
      </c>
      <c r="C107" s="41" t="s">
        <v>22</v>
      </c>
      <c r="D107" s="8"/>
      <c r="E107" s="36" t="n">
        <f aca="false">E50</f>
        <v>0</v>
      </c>
      <c r="F107" s="37"/>
      <c r="G107" s="37"/>
      <c r="H107" s="37"/>
      <c r="I107" s="38" t="n">
        <f aca="false">I50</f>
        <v>0</v>
      </c>
      <c r="J107" s="38" t="n">
        <f aca="false">J50</f>
        <v>0</v>
      </c>
      <c r="K107" s="39" t="n">
        <f aca="false">E107+I107+J107</f>
        <v>0</v>
      </c>
    </row>
    <row r="108" s="2" customFormat="true" ht="11.85" hidden="true" customHeight="true" outlineLevel="3" collapsed="false">
      <c r="B108" s="40" t="n">
        <v>408010900</v>
      </c>
      <c r="C108" s="41" t="s">
        <v>23</v>
      </c>
      <c r="D108" s="8"/>
      <c r="E108" s="36" t="n">
        <f aca="false">E51</f>
        <v>0</v>
      </c>
      <c r="F108" s="37"/>
      <c r="G108" s="37"/>
      <c r="H108" s="37"/>
      <c r="I108" s="38" t="n">
        <f aca="false">I51</f>
        <v>0</v>
      </c>
      <c r="J108" s="38" t="n">
        <f aca="false">J51</f>
        <v>0</v>
      </c>
      <c r="K108" s="39" t="n">
        <f aca="false">E108+I108+J108</f>
        <v>0</v>
      </c>
    </row>
    <row r="109" s="2" customFormat="true" ht="11.85" hidden="true" customHeight="true" outlineLevel="3" collapsed="false">
      <c r="B109" s="40" t="n">
        <v>408011000</v>
      </c>
      <c r="C109" s="41" t="s">
        <v>24</v>
      </c>
      <c r="D109" s="8"/>
      <c r="E109" s="36" t="n">
        <f aca="false">E52</f>
        <v>0</v>
      </c>
      <c r="F109" s="37"/>
      <c r="G109" s="37"/>
      <c r="H109" s="37"/>
      <c r="I109" s="38" t="n">
        <f aca="false">I52</f>
        <v>0</v>
      </c>
      <c r="J109" s="38" t="n">
        <f aca="false">J52</f>
        <v>0</v>
      </c>
      <c r="K109" s="39" t="n">
        <f aca="false">E109+I109+J109</f>
        <v>0</v>
      </c>
    </row>
    <row r="110" s="2" customFormat="true" ht="11.85" hidden="true" customHeight="true" outlineLevel="2" collapsed="false">
      <c r="B110" s="28" t="n">
        <v>408020000</v>
      </c>
      <c r="C110" s="29" t="s">
        <v>25</v>
      </c>
      <c r="D110" s="8"/>
      <c r="E110" s="30" t="n">
        <f aca="false">E53</f>
        <v>0</v>
      </c>
      <c r="F110" s="31"/>
      <c r="G110" s="31"/>
      <c r="H110" s="31"/>
      <c r="I110" s="32" t="n">
        <f aca="false">I53</f>
        <v>0</v>
      </c>
      <c r="J110" s="32" t="n">
        <f aca="false">J53</f>
        <v>0</v>
      </c>
      <c r="K110" s="33" t="n">
        <f aca="false">E110+I110+J110</f>
        <v>0</v>
      </c>
    </row>
    <row r="111" s="2" customFormat="true" ht="11.85" hidden="true" customHeight="true" outlineLevel="3" collapsed="false">
      <c r="B111" s="40" t="n">
        <v>408020100</v>
      </c>
      <c r="C111" s="41" t="s">
        <v>26</v>
      </c>
      <c r="D111" s="8"/>
      <c r="E111" s="36" t="n">
        <f aca="false">E54</f>
        <v>0</v>
      </c>
      <c r="F111" s="37"/>
      <c r="G111" s="37"/>
      <c r="H111" s="37"/>
      <c r="I111" s="38" t="n">
        <f aca="false">I54</f>
        <v>0</v>
      </c>
      <c r="J111" s="38" t="n">
        <f aca="false">J54</f>
        <v>0</v>
      </c>
      <c r="K111" s="39" t="n">
        <f aca="false">E111+I111+J111</f>
        <v>0</v>
      </c>
    </row>
    <row r="112" s="2" customFormat="true" ht="11.85" hidden="true" customHeight="true" outlineLevel="3" collapsed="false">
      <c r="B112" s="40" t="n">
        <v>408020200</v>
      </c>
      <c r="C112" s="41" t="s">
        <v>27</v>
      </c>
      <c r="D112" s="8"/>
      <c r="E112" s="36" t="n">
        <f aca="false">E55</f>
        <v>0</v>
      </c>
      <c r="F112" s="37"/>
      <c r="G112" s="37"/>
      <c r="H112" s="37"/>
      <c r="I112" s="38" t="n">
        <f aca="false">I55</f>
        <v>0</v>
      </c>
      <c r="J112" s="38" t="n">
        <f aca="false">J55</f>
        <v>0</v>
      </c>
      <c r="K112" s="39" t="n">
        <f aca="false">E112+I112+J112</f>
        <v>0</v>
      </c>
    </row>
    <row r="113" s="2" customFormat="true" ht="11.85" hidden="true" customHeight="true" outlineLevel="3" collapsed="false">
      <c r="B113" s="40" t="n">
        <v>408020300</v>
      </c>
      <c r="C113" s="41" t="s">
        <v>28</v>
      </c>
      <c r="D113" s="8"/>
      <c r="E113" s="36" t="n">
        <f aca="false">E56</f>
        <v>0</v>
      </c>
      <c r="F113" s="37"/>
      <c r="G113" s="37"/>
      <c r="H113" s="37"/>
      <c r="I113" s="38" t="n">
        <f aca="false">I56</f>
        <v>0</v>
      </c>
      <c r="J113" s="38" t="n">
        <f aca="false">J56</f>
        <v>0</v>
      </c>
      <c r="K113" s="39" t="n">
        <f aca="false">E113+I113+J113</f>
        <v>0</v>
      </c>
    </row>
    <row r="114" s="2" customFormat="true" ht="11.85" hidden="true" customHeight="true" outlineLevel="2" collapsed="false">
      <c r="B114" s="28" t="n">
        <v>408030000</v>
      </c>
      <c r="C114" s="29" t="s">
        <v>29</v>
      </c>
      <c r="D114" s="8"/>
      <c r="E114" s="30" t="n">
        <f aca="false">E57</f>
        <v>0</v>
      </c>
      <c r="F114" s="31"/>
      <c r="G114" s="31"/>
      <c r="H114" s="31"/>
      <c r="I114" s="32" t="n">
        <f aca="false">I57</f>
        <v>0</v>
      </c>
      <c r="J114" s="32" t="n">
        <f aca="false">J57</f>
        <v>0</v>
      </c>
      <c r="K114" s="33" t="n">
        <f aca="false">E114+I114+J114</f>
        <v>0</v>
      </c>
    </row>
    <row r="115" s="2" customFormat="true" ht="11.85" hidden="false" customHeight="true" outlineLevel="1" collapsed="true">
      <c r="B115" s="22" t="n">
        <v>409000000</v>
      </c>
      <c r="C115" s="23" t="s">
        <v>43</v>
      </c>
      <c r="D115" s="8"/>
      <c r="E115" s="24" t="n">
        <f aca="false">E58-E78</f>
        <v>0</v>
      </c>
      <c r="F115" s="25"/>
      <c r="G115" s="25"/>
      <c r="H115" s="25"/>
      <c r="I115" s="26" t="n">
        <f aca="false">I58-I78</f>
        <v>0</v>
      </c>
      <c r="J115" s="26" t="n">
        <f aca="false">J58-J78</f>
        <v>0</v>
      </c>
      <c r="K115" s="27" t="n">
        <f aca="false">E115+I115+J115</f>
        <v>0</v>
      </c>
    </row>
    <row r="116" s="2" customFormat="true" ht="11.85" hidden="true" customHeight="true" outlineLevel="2" collapsed="false">
      <c r="B116" s="28" t="n">
        <v>409010000</v>
      </c>
      <c r="C116" s="29" t="s">
        <v>34</v>
      </c>
      <c r="D116" s="8"/>
      <c r="E116" s="30" t="n">
        <f aca="false">E59-E79</f>
        <v>0</v>
      </c>
      <c r="F116" s="31"/>
      <c r="G116" s="31"/>
      <c r="H116" s="31"/>
      <c r="I116" s="32" t="n">
        <f aca="false">I59-I79</f>
        <v>0</v>
      </c>
      <c r="J116" s="32" t="n">
        <f aca="false">J59-J79</f>
        <v>0</v>
      </c>
      <c r="K116" s="33" t="n">
        <f aca="false">E116+I116+J116</f>
        <v>0</v>
      </c>
    </row>
    <row r="117" s="2" customFormat="true" ht="11.85" hidden="true" customHeight="true" outlineLevel="3" collapsed="false">
      <c r="B117" s="40" t="n">
        <v>409010100</v>
      </c>
      <c r="C117" s="41" t="s">
        <v>15</v>
      </c>
      <c r="D117" s="8"/>
      <c r="E117" s="36" t="n">
        <f aca="false">E60-E80</f>
        <v>0</v>
      </c>
      <c r="F117" s="37"/>
      <c r="G117" s="37"/>
      <c r="H117" s="37"/>
      <c r="I117" s="38" t="n">
        <f aca="false">I60-I80</f>
        <v>0</v>
      </c>
      <c r="J117" s="38" t="n">
        <f aca="false">J60-J80</f>
        <v>0</v>
      </c>
      <c r="K117" s="39" t="n">
        <f aca="false">E117+I117+J117</f>
        <v>0</v>
      </c>
    </row>
    <row r="118" s="2" customFormat="true" ht="11.85" hidden="true" customHeight="true" outlineLevel="3" collapsed="false">
      <c r="B118" s="40" t="n">
        <v>409010200</v>
      </c>
      <c r="C118" s="41" t="s">
        <v>16</v>
      </c>
      <c r="D118" s="8"/>
      <c r="E118" s="36" t="e">
        <f aca="false">E61-E81</f>
        <v>#NAME?</v>
      </c>
      <c r="F118" s="37"/>
      <c r="G118" s="37"/>
      <c r="H118" s="37"/>
      <c r="I118" s="38" t="e">
        <f aca="false">I61-I81</f>
        <v>#NAME?</v>
      </c>
      <c r="J118" s="38" t="e">
        <f aca="false">J61-J81</f>
        <v>#NAME?</v>
      </c>
      <c r="K118" s="39" t="e">
        <f aca="false">E118+I118+J118</f>
        <v>#NAME?</v>
      </c>
    </row>
    <row r="119" s="2" customFormat="true" ht="11.85" hidden="true" customHeight="true" outlineLevel="3" collapsed="false">
      <c r="B119" s="40" t="n">
        <v>409010300</v>
      </c>
      <c r="C119" s="41" t="s">
        <v>17</v>
      </c>
      <c r="D119" s="8"/>
      <c r="E119" s="36" t="e">
        <f aca="false">E62-E82</f>
        <v>#NAME?</v>
      </c>
      <c r="F119" s="37"/>
      <c r="G119" s="37"/>
      <c r="H119" s="37"/>
      <c r="I119" s="38" t="e">
        <f aca="false">I62-I82</f>
        <v>#NAME?</v>
      </c>
      <c r="J119" s="38" t="e">
        <f aca="false">J62-J82</f>
        <v>#NAME?</v>
      </c>
      <c r="K119" s="39" t="e">
        <f aca="false">E119+I119+J119</f>
        <v>#NAME?</v>
      </c>
    </row>
    <row r="120" s="2" customFormat="true" ht="11.85" hidden="true" customHeight="true" outlineLevel="3" collapsed="false">
      <c r="B120" s="40" t="n">
        <v>409010400</v>
      </c>
      <c r="C120" s="41" t="s">
        <v>18</v>
      </c>
      <c r="D120" s="8"/>
      <c r="E120" s="36" t="e">
        <f aca="false">E63-E83</f>
        <v>#NAME?</v>
      </c>
      <c r="F120" s="37"/>
      <c r="G120" s="37"/>
      <c r="H120" s="37"/>
      <c r="I120" s="38" t="e">
        <f aca="false">I63-I83</f>
        <v>#NAME?</v>
      </c>
      <c r="J120" s="38" t="e">
        <f aca="false">J63-J83</f>
        <v>#NAME?</v>
      </c>
      <c r="K120" s="39" t="e">
        <f aca="false">E120+I120+J120</f>
        <v>#NAME?</v>
      </c>
    </row>
    <row r="121" s="2" customFormat="true" ht="11.85" hidden="true" customHeight="true" outlineLevel="3" collapsed="false">
      <c r="B121" s="40" t="n">
        <v>409010500</v>
      </c>
      <c r="C121" s="41" t="s">
        <v>19</v>
      </c>
      <c r="D121" s="8"/>
      <c r="E121" s="36" t="n">
        <f aca="false">E64-E84</f>
        <v>0</v>
      </c>
      <c r="F121" s="37"/>
      <c r="G121" s="37"/>
      <c r="H121" s="37"/>
      <c r="I121" s="38" t="e">
        <f aca="false">I64-I84</f>
        <v>#NAME?</v>
      </c>
      <c r="J121" s="38" t="e">
        <f aca="false">J64-J84</f>
        <v>#NAME?</v>
      </c>
      <c r="K121" s="39" t="e">
        <f aca="false">E121+I121+J121</f>
        <v>#NAME?</v>
      </c>
    </row>
    <row r="122" s="2" customFormat="true" ht="11.85" hidden="true" customHeight="true" outlineLevel="3" collapsed="false">
      <c r="B122" s="40" t="n">
        <v>409010600</v>
      </c>
      <c r="C122" s="41" t="s">
        <v>20</v>
      </c>
      <c r="D122" s="8"/>
      <c r="E122" s="36" t="e">
        <f aca="false">E65-E85</f>
        <v>#NAME?</v>
      </c>
      <c r="F122" s="37"/>
      <c r="G122" s="37"/>
      <c r="H122" s="37"/>
      <c r="I122" s="38" t="e">
        <f aca="false">I65-I85</f>
        <v>#NAME?</v>
      </c>
      <c r="J122" s="38" t="e">
        <f aca="false">J65-J85</f>
        <v>#NAME?</v>
      </c>
      <c r="K122" s="39" t="e">
        <f aca="false">E122+I122+J122</f>
        <v>#NAME?</v>
      </c>
    </row>
    <row r="123" s="2" customFormat="true" ht="11.85" hidden="true" customHeight="true" outlineLevel="3" collapsed="false">
      <c r="B123" s="40" t="n">
        <v>409010700</v>
      </c>
      <c r="C123" s="41" t="s">
        <v>21</v>
      </c>
      <c r="D123" s="8"/>
      <c r="E123" s="36" t="n">
        <f aca="false">E66-E86</f>
        <v>0</v>
      </c>
      <c r="F123" s="37"/>
      <c r="G123" s="37"/>
      <c r="H123" s="37"/>
      <c r="I123" s="38" t="e">
        <f aca="false">I66-I86</f>
        <v>#NAME?</v>
      </c>
      <c r="J123" s="38" t="e">
        <f aca="false">J66-J86</f>
        <v>#NAME?</v>
      </c>
      <c r="K123" s="39" t="e">
        <f aca="false">E123+I123+J123</f>
        <v>#NAME?</v>
      </c>
    </row>
    <row r="124" s="2" customFormat="true" ht="11.85" hidden="true" customHeight="true" outlineLevel="3" collapsed="false">
      <c r="B124" s="40" t="n">
        <v>409010800</v>
      </c>
      <c r="C124" s="41" t="s">
        <v>22</v>
      </c>
      <c r="D124" s="8"/>
      <c r="E124" s="36" t="e">
        <f aca="false">E67-E87</f>
        <v>#NAME?</v>
      </c>
      <c r="F124" s="37"/>
      <c r="G124" s="37"/>
      <c r="H124" s="37"/>
      <c r="I124" s="38" t="e">
        <f aca="false">I67-I87</f>
        <v>#NAME?</v>
      </c>
      <c r="J124" s="38" t="e">
        <f aca="false">J67-J87</f>
        <v>#NAME?</v>
      </c>
      <c r="K124" s="39" t="e">
        <f aca="false">E124+I124+J124</f>
        <v>#NAME?</v>
      </c>
    </row>
    <row r="125" s="2" customFormat="true" ht="11.85" hidden="true" customHeight="true" outlineLevel="3" collapsed="false">
      <c r="B125" s="40" t="n">
        <v>409010900</v>
      </c>
      <c r="C125" s="41" t="s">
        <v>23</v>
      </c>
      <c r="D125" s="8"/>
      <c r="E125" s="36" t="e">
        <f aca="false">E68-E88</f>
        <v>#NAME?</v>
      </c>
      <c r="F125" s="37"/>
      <c r="G125" s="37"/>
      <c r="H125" s="37"/>
      <c r="I125" s="38" t="e">
        <f aca="false">I68-I88</f>
        <v>#NAME?</v>
      </c>
      <c r="J125" s="38" t="e">
        <f aca="false">J68-J88</f>
        <v>#NAME?</v>
      </c>
      <c r="K125" s="39" t="e">
        <f aca="false">E125+I125+J125</f>
        <v>#NAME?</v>
      </c>
    </row>
    <row r="126" s="2" customFormat="true" ht="11.85" hidden="true" customHeight="true" outlineLevel="3" collapsed="false">
      <c r="B126" s="40" t="n">
        <v>409011000</v>
      </c>
      <c r="C126" s="41" t="s">
        <v>24</v>
      </c>
      <c r="D126" s="8"/>
      <c r="E126" s="36" t="n">
        <f aca="false">E69-E89</f>
        <v>0</v>
      </c>
      <c r="F126" s="37"/>
      <c r="G126" s="37"/>
      <c r="H126" s="37"/>
      <c r="I126" s="38" t="n">
        <f aca="false">I69-I89</f>
        <v>0</v>
      </c>
      <c r="J126" s="38" t="n">
        <f aca="false">J69-J89</f>
        <v>0</v>
      </c>
      <c r="K126" s="39" t="n">
        <f aca="false">E126+I126+J126</f>
        <v>0</v>
      </c>
    </row>
    <row r="127" s="2" customFormat="true" ht="11.85" hidden="true" customHeight="true" outlineLevel="2" collapsed="false">
      <c r="B127" s="28" t="n">
        <v>409020000</v>
      </c>
      <c r="C127" s="29" t="s">
        <v>35</v>
      </c>
      <c r="D127" s="8"/>
      <c r="E127" s="30" t="n">
        <f aca="false">E70-E90</f>
        <v>0</v>
      </c>
      <c r="F127" s="31"/>
      <c r="G127" s="31"/>
      <c r="H127" s="31"/>
      <c r="I127" s="32" t="n">
        <f aca="false">I70-I90</f>
        <v>0</v>
      </c>
      <c r="J127" s="32" t="n">
        <f aca="false">J70-J90</f>
        <v>0</v>
      </c>
      <c r="K127" s="33" t="n">
        <f aca="false">E127+I127+J127</f>
        <v>0</v>
      </c>
    </row>
    <row r="128" s="2" customFormat="true" ht="11.85" hidden="true" customHeight="true" outlineLevel="3" collapsed="false">
      <c r="B128" s="40" t="n">
        <v>409020100</v>
      </c>
      <c r="C128" s="41" t="s">
        <v>26</v>
      </c>
      <c r="D128" s="8"/>
      <c r="E128" s="36" t="e">
        <f aca="false">E71-E91</f>
        <v>#NAME?</v>
      </c>
      <c r="F128" s="37"/>
      <c r="G128" s="37"/>
      <c r="H128" s="37"/>
      <c r="I128" s="38" t="e">
        <f aca="false">I71-I91</f>
        <v>#NAME?</v>
      </c>
      <c r="J128" s="38" t="e">
        <f aca="false">J71-J91</f>
        <v>#NAME?</v>
      </c>
      <c r="K128" s="39" t="e">
        <f aca="false">E128+I128+J128</f>
        <v>#NAME?</v>
      </c>
    </row>
    <row r="129" s="2" customFormat="true" ht="11.85" hidden="true" customHeight="true" outlineLevel="3" collapsed="false">
      <c r="B129" s="40" t="n">
        <v>409020200</v>
      </c>
      <c r="C129" s="41" t="s">
        <v>27</v>
      </c>
      <c r="D129" s="8"/>
      <c r="E129" s="36" t="e">
        <f aca="false">E72-E92</f>
        <v>#NAME?</v>
      </c>
      <c r="F129" s="37"/>
      <c r="G129" s="37"/>
      <c r="H129" s="37"/>
      <c r="I129" s="38" t="e">
        <f aca="false">I72-I92</f>
        <v>#NAME?</v>
      </c>
      <c r="J129" s="38" t="e">
        <f aca="false">J72-J92</f>
        <v>#NAME?</v>
      </c>
      <c r="K129" s="39" t="e">
        <f aca="false">E129+I129+J129</f>
        <v>#NAME?</v>
      </c>
    </row>
    <row r="130" s="2" customFormat="true" ht="11.85" hidden="true" customHeight="true" outlineLevel="3" collapsed="false">
      <c r="B130" s="40" t="n">
        <v>409020300</v>
      </c>
      <c r="C130" s="41" t="s">
        <v>28</v>
      </c>
      <c r="D130" s="8"/>
      <c r="E130" s="36" t="e">
        <f aca="false">E73-E93</f>
        <v>#NAME?</v>
      </c>
      <c r="F130" s="37"/>
      <c r="G130" s="37"/>
      <c r="H130" s="37"/>
      <c r="I130" s="38" t="e">
        <f aca="false">I73-I93</f>
        <v>#NAME?</v>
      </c>
      <c r="J130" s="38" t="e">
        <f aca="false">J73-J93</f>
        <v>#NAME?</v>
      </c>
      <c r="K130" s="39" t="e">
        <f aca="false">E130+I130+J130</f>
        <v>#NAME?</v>
      </c>
    </row>
    <row r="131" s="2" customFormat="true" ht="11.85" hidden="false" customHeight="true" outlineLevel="1" collapsed="true">
      <c r="B131" s="22" t="n">
        <v>410000000</v>
      </c>
      <c r="C131" s="23" t="s">
        <v>44</v>
      </c>
      <c r="D131" s="8"/>
      <c r="E131" s="24" t="n">
        <f aca="false">E74-E94</f>
        <v>457180.500658762</v>
      </c>
      <c r="F131" s="25"/>
      <c r="G131" s="25"/>
      <c r="H131" s="25"/>
      <c r="I131" s="26" t="n">
        <f aca="false">I74-I94</f>
        <v>0</v>
      </c>
      <c r="J131" s="26" t="n">
        <f aca="false">J74-J94</f>
        <v>0</v>
      </c>
      <c r="K131" s="27" t="n">
        <f aca="false">E131+I131+J131</f>
        <v>457180.500658762</v>
      </c>
    </row>
    <row r="132" s="2" customFormat="true" ht="11.85" hidden="true" customHeight="true" outlineLevel="2" collapsed="false">
      <c r="B132" s="28" t="n">
        <v>410010000</v>
      </c>
      <c r="C132" s="29" t="s">
        <v>37</v>
      </c>
      <c r="D132" s="8"/>
      <c r="E132" s="30" t="e">
        <f aca="false">E75-E95</f>
        <v>#NAME?</v>
      </c>
      <c r="F132" s="31"/>
      <c r="G132" s="31"/>
      <c r="H132" s="31"/>
      <c r="I132" s="32" t="e">
        <f aca="false">I75-I95</f>
        <v>#NAME?</v>
      </c>
      <c r="J132" s="32" t="e">
        <f aca="false">J75-J95</f>
        <v>#NAME?</v>
      </c>
      <c r="K132" s="33" t="e">
        <f aca="false">E132+I132+J132</f>
        <v>#NAME?</v>
      </c>
    </row>
    <row r="133" s="2" customFormat="true" ht="11.85" hidden="true" customHeight="true" outlineLevel="2" collapsed="false">
      <c r="B133" s="28" t="n">
        <v>410020000</v>
      </c>
      <c r="C133" s="29" t="s">
        <v>38</v>
      </c>
      <c r="D133" s="8"/>
      <c r="E133" s="30" t="e">
        <f aca="false">E76-E96</f>
        <v>#NAME?</v>
      </c>
      <c r="F133" s="31"/>
      <c r="G133" s="31"/>
      <c r="H133" s="31"/>
      <c r="I133" s="32" t="e">
        <f aca="false">I76-I96</f>
        <v>#NAME?</v>
      </c>
      <c r="J133" s="32" t="e">
        <f aca="false">J76-J96</f>
        <v>#NAME?</v>
      </c>
      <c r="K133" s="33" t="e">
        <f aca="false">E133+I133+J133</f>
        <v>#NAME?</v>
      </c>
    </row>
    <row r="134" s="2" customFormat="true" ht="11.85" hidden="true" customHeight="true" outlineLevel="2" collapsed="false">
      <c r="B134" s="28" t="n">
        <v>410030000</v>
      </c>
      <c r="C134" s="29" t="s">
        <v>39</v>
      </c>
      <c r="D134" s="8"/>
      <c r="E134" s="30" t="e">
        <f aca="false">E77-E97</f>
        <v>#NAME?</v>
      </c>
      <c r="F134" s="31"/>
      <c r="G134" s="31"/>
      <c r="H134" s="31"/>
      <c r="I134" s="32" t="e">
        <f aca="false">I77-I97</f>
        <v>#NAME?</v>
      </c>
      <c r="J134" s="32" t="e">
        <f aca="false">J77-J97</f>
        <v>#NAME?</v>
      </c>
      <c r="K134" s="33" t="e">
        <f aca="false">E134+I134+J134</f>
        <v>#NAME?</v>
      </c>
    </row>
    <row r="135" s="2" customFormat="true" ht="11.85" hidden="false" customHeight="true" outlineLevel="1" collapsed="true">
      <c r="B135" s="49" t="n">
        <v>411000000</v>
      </c>
      <c r="C135" s="50" t="s">
        <v>45</v>
      </c>
      <c r="D135" s="8"/>
      <c r="E135" s="24" t="n">
        <f aca="false">E136+E137</f>
        <v>0</v>
      </c>
      <c r="F135" s="25"/>
      <c r="G135" s="25"/>
      <c r="H135" s="25"/>
      <c r="I135" s="26" t="n">
        <f aca="false">I136+I137</f>
        <v>0</v>
      </c>
      <c r="J135" s="26" t="n">
        <f aca="false">J136+J137</f>
        <v>0</v>
      </c>
      <c r="K135" s="27" t="n">
        <f aca="false">E135+I135+J135</f>
        <v>0</v>
      </c>
    </row>
    <row r="136" s="2" customFormat="true" ht="11.85" hidden="true" customHeight="true" outlineLevel="2" collapsed="false">
      <c r="B136" s="43" t="n">
        <v>411010000</v>
      </c>
      <c r="C136" s="44" t="s">
        <v>46</v>
      </c>
      <c r="D136" s="8"/>
      <c r="E136" s="30"/>
      <c r="F136" s="31"/>
      <c r="G136" s="31"/>
      <c r="H136" s="31"/>
      <c r="I136" s="32"/>
      <c r="J136" s="32"/>
      <c r="K136" s="33" t="n">
        <f aca="false">E136+I136+J136</f>
        <v>0</v>
      </c>
    </row>
    <row r="137" s="2" customFormat="true" ht="11.85" hidden="true" customHeight="true" outlineLevel="2" collapsed="false">
      <c r="B137" s="43" t="n">
        <v>411020000</v>
      </c>
      <c r="C137" s="44" t="s">
        <v>47</v>
      </c>
      <c r="D137" s="8"/>
      <c r="E137" s="30"/>
      <c r="F137" s="31"/>
      <c r="G137" s="31"/>
      <c r="H137" s="31"/>
      <c r="I137" s="32"/>
      <c r="J137" s="32"/>
      <c r="K137" s="33" t="n">
        <f aca="false">E137+I137+J137</f>
        <v>0</v>
      </c>
    </row>
    <row r="138" s="2" customFormat="true" ht="11.85" hidden="false" customHeight="true" outlineLevel="1" collapsed="true">
      <c r="B138" s="22" t="n">
        <v>412000000</v>
      </c>
      <c r="C138" s="23" t="s">
        <v>48</v>
      </c>
      <c r="D138" s="8"/>
      <c r="E138" s="51" t="n">
        <f aca="false">E139</f>
        <v>0</v>
      </c>
      <c r="F138" s="52"/>
      <c r="G138" s="52"/>
      <c r="H138" s="52"/>
      <c r="I138" s="53" t="n">
        <f aca="false">I139</f>
        <v>0</v>
      </c>
      <c r="J138" s="53" t="n">
        <f aca="false">J139</f>
        <v>0</v>
      </c>
      <c r="K138" s="54" t="n">
        <f aca="false">K139</f>
        <v>0</v>
      </c>
    </row>
    <row r="139" s="2" customFormat="true" ht="11.85" hidden="true" customHeight="true" outlineLevel="2" collapsed="false">
      <c r="B139" s="28" t="n">
        <v>412010000</v>
      </c>
      <c r="C139" s="29" t="s">
        <v>34</v>
      </c>
      <c r="D139" s="8"/>
      <c r="E139" s="55" t="n">
        <f aca="false">IF(E79=0,0,E116/E79)</f>
        <v>0</v>
      </c>
      <c r="F139" s="56"/>
      <c r="G139" s="56"/>
      <c r="H139" s="56"/>
      <c r="I139" s="57" t="n">
        <f aca="false">IF(I79=0,0,I116/I79)</f>
        <v>0</v>
      </c>
      <c r="J139" s="57" t="n">
        <f aca="false">IF(J79=0,0,J116/J79)</f>
        <v>0</v>
      </c>
      <c r="K139" s="58" t="n">
        <f aca="false">IF(K79=0,0,K116/K79)</f>
        <v>0</v>
      </c>
    </row>
    <row r="140" s="2" customFormat="true" ht="11.85" hidden="true" customHeight="true" outlineLevel="3" collapsed="false">
      <c r="B140" s="40" t="n">
        <v>412010100</v>
      </c>
      <c r="C140" s="41" t="s">
        <v>15</v>
      </c>
      <c r="D140" s="8"/>
      <c r="E140" s="59"/>
      <c r="F140" s="60"/>
      <c r="G140" s="60"/>
      <c r="H140" s="60"/>
      <c r="I140" s="61"/>
      <c r="J140" s="61"/>
      <c r="K140" s="62" t="n">
        <f aca="false">IF(K80=0,0,K117/K80)</f>
        <v>0</v>
      </c>
    </row>
    <row r="141" s="2" customFormat="true" ht="40.5" hidden="true" customHeight="true" outlineLevel="3" collapsed="false">
      <c r="B141" s="40" t="n">
        <v>412010200</v>
      </c>
      <c r="C141" s="41" t="s">
        <v>16</v>
      </c>
      <c r="D141" s="8"/>
      <c r="E141" s="59"/>
      <c r="F141" s="60"/>
      <c r="G141" s="60"/>
      <c r="H141" s="60"/>
      <c r="I141" s="61"/>
      <c r="J141" s="61"/>
      <c r="K141" s="62" t="e">
        <f aca="false">IF(K81=0,0,K118/K81)</f>
        <v>#NAME?</v>
      </c>
    </row>
    <row r="142" s="2" customFormat="true" ht="11.85" hidden="true" customHeight="true" outlineLevel="3" collapsed="false">
      <c r="B142" s="40" t="n">
        <v>412010300</v>
      </c>
      <c r="C142" s="41" t="s">
        <v>17</v>
      </c>
      <c r="D142" s="8"/>
      <c r="E142" s="59"/>
      <c r="F142" s="60"/>
      <c r="G142" s="60"/>
      <c r="H142" s="60"/>
      <c r="I142" s="61"/>
      <c r="J142" s="61"/>
      <c r="K142" s="62" t="e">
        <f aca="false">IF(K82=0,0,K119/K82)</f>
        <v>#NAME?</v>
      </c>
    </row>
    <row r="143" s="2" customFormat="true" ht="11.85" hidden="true" customHeight="true" outlineLevel="3" collapsed="false">
      <c r="B143" s="40" t="n">
        <v>412010400</v>
      </c>
      <c r="C143" s="41" t="s">
        <v>18</v>
      </c>
      <c r="D143" s="8"/>
      <c r="E143" s="59"/>
      <c r="F143" s="60"/>
      <c r="G143" s="60"/>
      <c r="H143" s="60"/>
      <c r="I143" s="61"/>
      <c r="J143" s="61"/>
      <c r="K143" s="62" t="e">
        <f aca="false">IF(K83=0,0,K120/K83)</f>
        <v>#NAME?</v>
      </c>
    </row>
    <row r="144" s="2" customFormat="true" ht="11.85" hidden="true" customHeight="true" outlineLevel="3" collapsed="false">
      <c r="B144" s="40" t="n">
        <v>412010500</v>
      </c>
      <c r="C144" s="41" t="s">
        <v>19</v>
      </c>
      <c r="D144" s="8"/>
      <c r="E144" s="59"/>
      <c r="F144" s="60"/>
      <c r="G144" s="60"/>
      <c r="H144" s="60"/>
      <c r="I144" s="61"/>
      <c r="J144" s="61"/>
      <c r="K144" s="62" t="e">
        <f aca="false">IF(K84=0,0,K121/K84)</f>
        <v>#NAME?</v>
      </c>
    </row>
    <row r="145" s="2" customFormat="true" ht="11.85" hidden="true" customHeight="true" outlineLevel="3" collapsed="false">
      <c r="B145" s="40" t="n">
        <v>412010600</v>
      </c>
      <c r="C145" s="41" t="s">
        <v>20</v>
      </c>
      <c r="D145" s="8"/>
      <c r="E145" s="59"/>
      <c r="F145" s="60"/>
      <c r="G145" s="60"/>
      <c r="H145" s="60"/>
      <c r="I145" s="61"/>
      <c r="J145" s="61"/>
      <c r="K145" s="62" t="e">
        <f aca="false">IF(K85=0,0,K122/K85)</f>
        <v>#NAME?</v>
      </c>
    </row>
    <row r="146" s="2" customFormat="true" ht="11.85" hidden="true" customHeight="true" outlineLevel="3" collapsed="false">
      <c r="B146" s="40" t="n">
        <v>412010700</v>
      </c>
      <c r="C146" s="41" t="s">
        <v>21</v>
      </c>
      <c r="D146" s="8"/>
      <c r="E146" s="59"/>
      <c r="F146" s="60"/>
      <c r="G146" s="60"/>
      <c r="H146" s="60"/>
      <c r="I146" s="61"/>
      <c r="J146" s="61"/>
      <c r="K146" s="62" t="e">
        <f aca="false">IF(K86=0,0,K123/K86)</f>
        <v>#NAME?</v>
      </c>
    </row>
    <row r="147" s="2" customFormat="true" ht="11.85" hidden="true" customHeight="true" outlineLevel="3" collapsed="false">
      <c r="B147" s="40" t="n">
        <v>412010800</v>
      </c>
      <c r="C147" s="41" t="s">
        <v>22</v>
      </c>
      <c r="D147" s="8"/>
      <c r="E147" s="59"/>
      <c r="F147" s="60"/>
      <c r="G147" s="60"/>
      <c r="H147" s="60"/>
      <c r="I147" s="61"/>
      <c r="J147" s="61"/>
      <c r="K147" s="62" t="e">
        <f aca="false">IF(K87=0,0,K124/K87)</f>
        <v>#NAME?</v>
      </c>
    </row>
    <row r="148" s="2" customFormat="true" ht="11.85" hidden="true" customHeight="true" outlineLevel="3" collapsed="false">
      <c r="B148" s="40" t="n">
        <v>412010900</v>
      </c>
      <c r="C148" s="41" t="s">
        <v>23</v>
      </c>
      <c r="D148" s="8"/>
      <c r="E148" s="59"/>
      <c r="F148" s="60"/>
      <c r="G148" s="60"/>
      <c r="H148" s="60"/>
      <c r="I148" s="61"/>
      <c r="J148" s="61"/>
      <c r="K148" s="62" t="e">
        <f aca="false">IF(K88=0,0,K125/K88)</f>
        <v>#NAME?</v>
      </c>
    </row>
    <row r="149" s="2" customFormat="true" ht="11.85" hidden="true" customHeight="true" outlineLevel="3" collapsed="false">
      <c r="B149" s="40" t="n">
        <v>412011000</v>
      </c>
      <c r="C149" s="41" t="s">
        <v>24</v>
      </c>
      <c r="D149" s="8"/>
      <c r="E149" s="59"/>
      <c r="F149" s="60"/>
      <c r="G149" s="60"/>
      <c r="H149" s="60"/>
      <c r="I149" s="61"/>
      <c r="J149" s="61"/>
      <c r="K149" s="62" t="n">
        <f aca="false">IF(K89=0,0,K126/K89)</f>
        <v>0</v>
      </c>
    </row>
    <row r="150" s="2" customFormat="true" ht="11.85" hidden="true" customHeight="true" outlineLevel="2" collapsed="false">
      <c r="B150" s="28" t="n">
        <v>412020000</v>
      </c>
      <c r="C150" s="29" t="s">
        <v>35</v>
      </c>
      <c r="D150" s="8"/>
      <c r="E150" s="55" t="n">
        <f aca="false">IF(E90=0,0,E127/E90)</f>
        <v>0</v>
      </c>
      <c r="F150" s="56"/>
      <c r="G150" s="56"/>
      <c r="H150" s="56"/>
      <c r="I150" s="57" t="n">
        <f aca="false">IF(I90=0,0,I127/I90)</f>
        <v>0</v>
      </c>
      <c r="J150" s="57" t="n">
        <f aca="false">IF(J90=0,0,J127/J90)</f>
        <v>0</v>
      </c>
      <c r="K150" s="58" t="n">
        <f aca="false">IF(K90=0,0,K127/K90)</f>
        <v>0</v>
      </c>
    </row>
    <row r="151" s="2" customFormat="true" ht="11.85" hidden="true" customHeight="true" outlineLevel="3" collapsed="false">
      <c r="B151" s="40" t="n">
        <v>412020100</v>
      </c>
      <c r="C151" s="41" t="s">
        <v>26</v>
      </c>
      <c r="D151" s="8"/>
      <c r="E151" s="59"/>
      <c r="F151" s="60"/>
      <c r="G151" s="60"/>
      <c r="H151" s="60"/>
      <c r="I151" s="61"/>
      <c r="J151" s="61"/>
      <c r="K151" s="62" t="e">
        <f aca="false">IF(K91=0,0,K128/K91)</f>
        <v>#NAME?</v>
      </c>
    </row>
    <row r="152" s="2" customFormat="true" ht="11.85" hidden="true" customHeight="true" outlineLevel="3" collapsed="false">
      <c r="B152" s="40" t="n">
        <v>412020200</v>
      </c>
      <c r="C152" s="41" t="s">
        <v>27</v>
      </c>
      <c r="D152" s="8"/>
      <c r="E152" s="59"/>
      <c r="F152" s="60"/>
      <c r="G152" s="60"/>
      <c r="H152" s="60"/>
      <c r="I152" s="61"/>
      <c r="J152" s="61"/>
      <c r="K152" s="62" t="e">
        <f aca="false">IF(K92=0,0,K129/K92)</f>
        <v>#NAME?</v>
      </c>
    </row>
    <row r="153" s="2" customFormat="true" ht="11.85" hidden="true" customHeight="true" outlineLevel="3" collapsed="false">
      <c r="B153" s="40" t="n">
        <v>412020300</v>
      </c>
      <c r="C153" s="41" t="s">
        <v>28</v>
      </c>
      <c r="D153" s="8"/>
      <c r="E153" s="59"/>
      <c r="F153" s="60"/>
      <c r="G153" s="60"/>
      <c r="H153" s="60"/>
      <c r="I153" s="61"/>
      <c r="J153" s="61"/>
      <c r="K153" s="62" t="e">
        <f aca="false">IF(K93=0,0,K130/K93)</f>
        <v>#NAME?</v>
      </c>
    </row>
    <row r="154" s="2" customFormat="true" ht="11.85" hidden="false" customHeight="true" outlineLevel="1" collapsed="false">
      <c r="B154" s="22" t="n">
        <v>413000000</v>
      </c>
      <c r="C154" s="23" t="s">
        <v>49</v>
      </c>
      <c r="D154" s="8"/>
      <c r="E154" s="51" t="n">
        <f aca="false">(E155+E156+E157)/3</f>
        <v>0.16</v>
      </c>
      <c r="F154" s="52"/>
      <c r="G154" s="52"/>
      <c r="H154" s="52"/>
      <c r="I154" s="53"/>
      <c r="J154" s="53"/>
      <c r="K154" s="54" t="n">
        <f aca="false">IF(K94=0,0,K131/K94)</f>
        <v>0.17979274611399</v>
      </c>
    </row>
    <row r="155" s="2" customFormat="true" ht="11.85" hidden="false" customHeight="true" outlineLevel="2" collapsed="false">
      <c r="B155" s="28" t="n">
        <v>413010000</v>
      </c>
      <c r="C155" s="29" t="s">
        <v>37</v>
      </c>
      <c r="D155" s="8"/>
      <c r="E155" s="55" t="n">
        <v>0.1</v>
      </c>
      <c r="F155" s="56"/>
      <c r="G155" s="56"/>
      <c r="H155" s="56"/>
      <c r="I155" s="57"/>
      <c r="J155" s="57"/>
      <c r="K155" s="58" t="e">
        <f aca="false">IF(K95=0,0,K132/K95)</f>
        <v>#NAME?</v>
      </c>
    </row>
    <row r="156" s="2" customFormat="true" ht="11.85" hidden="false" customHeight="true" outlineLevel="2" collapsed="false">
      <c r="B156" s="28" t="n">
        <v>413020000</v>
      </c>
      <c r="C156" s="29" t="s">
        <v>38</v>
      </c>
      <c r="D156" s="8"/>
      <c r="E156" s="55" t="n">
        <v>0.38</v>
      </c>
      <c r="F156" s="56"/>
      <c r="G156" s="56"/>
      <c r="H156" s="56"/>
      <c r="I156" s="57"/>
      <c r="J156" s="57"/>
      <c r="K156" s="58" t="e">
        <f aca="false">IF(K96=0,0,K133/K96)</f>
        <v>#NAME?</v>
      </c>
    </row>
    <row r="157" s="2" customFormat="true" ht="11.85" hidden="false" customHeight="true" outlineLevel="2" collapsed="false">
      <c r="B157" s="43" t="n">
        <v>413030000</v>
      </c>
      <c r="C157" s="44" t="s">
        <v>39</v>
      </c>
      <c r="D157" s="8"/>
      <c r="E157" s="55"/>
      <c r="F157" s="56"/>
      <c r="G157" s="56"/>
      <c r="H157" s="56"/>
      <c r="I157" s="57"/>
      <c r="J157" s="57"/>
      <c r="K157" s="58" t="e">
        <f aca="false">IF(K97=0,0,K134/K97)</f>
        <v>#NAME?</v>
      </c>
    </row>
    <row r="158" s="2" customFormat="true" ht="11.85" hidden="false" customHeight="true" outlineLevel="1" collapsed="false">
      <c r="B158" s="63" t="n">
        <v>414000000</v>
      </c>
      <c r="C158" s="64" t="s">
        <v>50</v>
      </c>
      <c r="D158" s="8"/>
      <c r="E158" s="24"/>
      <c r="F158" s="25"/>
      <c r="G158" s="25"/>
      <c r="H158" s="25"/>
      <c r="I158" s="26"/>
      <c r="J158" s="26"/>
      <c r="K158" s="27"/>
    </row>
    <row r="159" s="2" customFormat="true" ht="27" hidden="false" customHeight="true" outlineLevel="1" collapsed="false">
      <c r="B159" s="22" t="n">
        <v>415000000</v>
      </c>
      <c r="C159" s="23" t="s">
        <v>51</v>
      </c>
      <c r="D159" s="8"/>
      <c r="E159" s="24" t="n">
        <f aca="false">IF(E42=0,0,E59/E42)</f>
        <v>0</v>
      </c>
      <c r="F159" s="25"/>
      <c r="G159" s="25"/>
      <c r="H159" s="25"/>
      <c r="I159" s="26" t="n">
        <f aca="false">IF(I42=0,0,I59/I42)</f>
        <v>0</v>
      </c>
      <c r="J159" s="26" t="n">
        <f aca="false">IF(J42=0,0,J59/J42)</f>
        <v>0</v>
      </c>
      <c r="K159" s="27" t="n">
        <f aca="false">IF(K42=0,0,K59/K42)</f>
        <v>0</v>
      </c>
    </row>
    <row r="160" s="2" customFormat="true" ht="11.85" hidden="true" customHeight="true" outlineLevel="3" collapsed="false">
      <c r="B160" s="28" t="n">
        <v>415010000</v>
      </c>
      <c r="C160" s="29" t="s">
        <v>15</v>
      </c>
      <c r="D160" s="8"/>
      <c r="E160" s="30"/>
      <c r="F160" s="31"/>
      <c r="G160" s="31"/>
      <c r="H160" s="31"/>
      <c r="I160" s="32"/>
      <c r="J160" s="32"/>
      <c r="K160" s="33" t="n">
        <f aca="false">IF(K43=0,0,K60/K43)</f>
        <v>0</v>
      </c>
    </row>
    <row r="161" s="2" customFormat="true" ht="11.85" hidden="true" customHeight="true" outlineLevel="3" collapsed="false">
      <c r="B161" s="28" t="n">
        <v>415020000</v>
      </c>
      <c r="C161" s="29" t="s">
        <v>16</v>
      </c>
      <c r="D161" s="8"/>
      <c r="E161" s="30"/>
      <c r="F161" s="31"/>
      <c r="G161" s="31"/>
      <c r="H161" s="31"/>
      <c r="I161" s="32"/>
      <c r="J161" s="32"/>
      <c r="K161" s="33" t="n">
        <f aca="false">IF(K44=0,0,K61/K44)</f>
        <v>0</v>
      </c>
    </row>
    <row r="162" s="2" customFormat="true" ht="11.85" hidden="true" customHeight="true" outlineLevel="3" collapsed="false">
      <c r="B162" s="28" t="n">
        <v>415030000</v>
      </c>
      <c r="C162" s="29" t="s">
        <v>17</v>
      </c>
      <c r="D162" s="8"/>
      <c r="E162" s="30"/>
      <c r="F162" s="31"/>
      <c r="G162" s="31"/>
      <c r="H162" s="31"/>
      <c r="I162" s="32"/>
      <c r="J162" s="32"/>
      <c r="K162" s="33" t="n">
        <f aca="false">IF(K45=0,0,K62/K45)</f>
        <v>0</v>
      </c>
    </row>
    <row r="163" s="2" customFormat="true" ht="11.85" hidden="true" customHeight="true" outlineLevel="3" collapsed="false">
      <c r="B163" s="28" t="n">
        <v>415040000</v>
      </c>
      <c r="C163" s="29" t="s">
        <v>18</v>
      </c>
      <c r="D163" s="8"/>
      <c r="E163" s="30"/>
      <c r="F163" s="31"/>
      <c r="G163" s="31"/>
      <c r="H163" s="31"/>
      <c r="I163" s="32"/>
      <c r="J163" s="32"/>
      <c r="K163" s="33" t="n">
        <f aca="false">IF(K46=0,0,K63/K46)</f>
        <v>0</v>
      </c>
    </row>
    <row r="164" s="2" customFormat="true" ht="11.85" hidden="true" customHeight="true" outlineLevel="3" collapsed="false">
      <c r="B164" s="28" t="n">
        <v>415050000</v>
      </c>
      <c r="C164" s="29" t="s">
        <v>19</v>
      </c>
      <c r="D164" s="8"/>
      <c r="E164" s="30"/>
      <c r="F164" s="31"/>
      <c r="G164" s="31"/>
      <c r="H164" s="31"/>
      <c r="I164" s="32"/>
      <c r="J164" s="32"/>
      <c r="K164" s="33" t="n">
        <f aca="false">IF(K47=0,0,K64/K47)</f>
        <v>0</v>
      </c>
    </row>
    <row r="165" s="2" customFormat="true" ht="11.85" hidden="true" customHeight="true" outlineLevel="3" collapsed="false">
      <c r="B165" s="28" t="n">
        <v>415060000</v>
      </c>
      <c r="C165" s="29" t="s">
        <v>20</v>
      </c>
      <c r="D165" s="8"/>
      <c r="E165" s="30"/>
      <c r="F165" s="31"/>
      <c r="G165" s="31"/>
      <c r="H165" s="31"/>
      <c r="I165" s="32"/>
      <c r="J165" s="32"/>
      <c r="K165" s="33" t="n">
        <f aca="false">IF(K48=0,0,K65/K48)</f>
        <v>0</v>
      </c>
    </row>
    <row r="166" s="2" customFormat="true" ht="11.85" hidden="true" customHeight="true" outlineLevel="3" collapsed="false">
      <c r="B166" s="28" t="n">
        <v>415070000</v>
      </c>
      <c r="C166" s="29" t="s">
        <v>21</v>
      </c>
      <c r="D166" s="8"/>
      <c r="E166" s="30"/>
      <c r="F166" s="31"/>
      <c r="G166" s="31"/>
      <c r="H166" s="31"/>
      <c r="I166" s="32"/>
      <c r="J166" s="32"/>
      <c r="K166" s="33" t="n">
        <f aca="false">IF(K49=0,0,K66/K49)</f>
        <v>0</v>
      </c>
    </row>
    <row r="167" s="2" customFormat="true" ht="11.85" hidden="true" customHeight="true" outlineLevel="3" collapsed="false">
      <c r="B167" s="28" t="n">
        <v>415080000</v>
      </c>
      <c r="C167" s="29" t="s">
        <v>22</v>
      </c>
      <c r="D167" s="8"/>
      <c r="E167" s="30"/>
      <c r="F167" s="31"/>
      <c r="G167" s="31"/>
      <c r="H167" s="31"/>
      <c r="I167" s="32"/>
      <c r="J167" s="32"/>
      <c r="K167" s="33" t="n">
        <f aca="false">IF(K50=0,0,K67/K50)</f>
        <v>0</v>
      </c>
    </row>
    <row r="168" s="2" customFormat="true" ht="11.85" hidden="true" customHeight="true" outlineLevel="3" collapsed="false">
      <c r="B168" s="28" t="n">
        <v>415090000</v>
      </c>
      <c r="C168" s="29" t="s">
        <v>23</v>
      </c>
      <c r="D168" s="8"/>
      <c r="E168" s="30"/>
      <c r="F168" s="31"/>
      <c r="G168" s="31"/>
      <c r="H168" s="31"/>
      <c r="I168" s="32"/>
      <c r="J168" s="32"/>
      <c r="K168" s="33" t="n">
        <f aca="false">IF(K51=0,0,K68/K51)</f>
        <v>0</v>
      </c>
    </row>
    <row r="169" s="2" customFormat="true" ht="11.85" hidden="true" customHeight="true" outlineLevel="3" collapsed="false">
      <c r="B169" s="28" t="n">
        <v>415100000</v>
      </c>
      <c r="C169" s="29" t="s">
        <v>24</v>
      </c>
      <c r="D169" s="8"/>
      <c r="E169" s="30"/>
      <c r="F169" s="31"/>
      <c r="G169" s="31"/>
      <c r="H169" s="31"/>
      <c r="I169" s="32"/>
      <c r="J169" s="32"/>
      <c r="K169" s="33" t="n">
        <f aca="false">IF(K52=0,0,K69/K52)</f>
        <v>0</v>
      </c>
    </row>
    <row r="170" s="2" customFormat="true" ht="11.85" hidden="false" customHeight="true" outlineLevel="0" collapsed="false">
      <c r="B170" s="16" t="n">
        <v>500000000</v>
      </c>
      <c r="C170" s="17" t="s">
        <v>52</v>
      </c>
      <c r="E170" s="65" t="n">
        <f aca="false">E171+E190+E198+E208+E211+E216+E223+E235+E241+E247+E255+E262+E271+E275+E282+E285+E287</f>
        <v>566300</v>
      </c>
      <c r="F170" s="66"/>
      <c r="G170" s="66"/>
      <c r="H170" s="66"/>
      <c r="I170" s="67" t="n">
        <f aca="false">I171+I190+I198+I208+I211+I216+I223+I235+I241+I247+I255+I262+I271+I275+I282+I285+I287</f>
        <v>0</v>
      </c>
      <c r="J170" s="67" t="n">
        <f aca="false">J171+J190+J198+J208+J211+J216+J223+J235+J241+J247+J255+J262+J271+J275+J282+J285+J287</f>
        <v>0</v>
      </c>
      <c r="K170" s="68" t="n">
        <f aca="false">E170+I170+J170</f>
        <v>566300</v>
      </c>
    </row>
    <row r="171" s="2" customFormat="true" ht="11.85" hidden="false" customHeight="true" outlineLevel="1" collapsed="false">
      <c r="B171" s="69" t="n">
        <v>501000000</v>
      </c>
      <c r="C171" s="70" t="s">
        <v>53</v>
      </c>
      <c r="E171" s="71" t="n">
        <f aca="false">E172+E178+E181+E187+E188+E189</f>
        <v>70500</v>
      </c>
      <c r="F171" s="72"/>
      <c r="G171" s="72"/>
      <c r="H171" s="72"/>
      <c r="I171" s="73" t="n">
        <f aca="false">I172+I178+I181+I187+I188+I189</f>
        <v>0</v>
      </c>
      <c r="J171" s="73" t="n">
        <f aca="false">J172+J178+J181+J187+J188+J189</f>
        <v>0</v>
      </c>
      <c r="K171" s="74" t="n">
        <f aca="false">E171+I171+J171</f>
        <v>70500</v>
      </c>
    </row>
    <row r="172" s="2" customFormat="true" ht="11.85" hidden="true" customHeight="true" outlineLevel="2" collapsed="false">
      <c r="B172" s="75" t="n">
        <v>501010000</v>
      </c>
      <c r="C172" s="76" t="s">
        <v>54</v>
      </c>
      <c r="E172" s="77" t="n">
        <f aca="false">SUM(E173:E177)</f>
        <v>60000</v>
      </c>
      <c r="F172" s="78"/>
      <c r="G172" s="78"/>
      <c r="H172" s="78"/>
      <c r="I172" s="79" t="n">
        <f aca="false">SUM(I173:I177)</f>
        <v>0</v>
      </c>
      <c r="J172" s="79" t="n">
        <f aca="false">SUM(J173:J177)</f>
        <v>0</v>
      </c>
      <c r="K172" s="80" t="n">
        <f aca="false">E172+I172+J172</f>
        <v>60000</v>
      </c>
    </row>
    <row r="173" s="2" customFormat="true" ht="11.85" hidden="true" customHeight="true" outlineLevel="3" collapsed="false">
      <c r="B173" s="81" t="n">
        <v>501010100</v>
      </c>
      <c r="C173" s="82" t="s">
        <v>55</v>
      </c>
      <c r="E173" s="83" t="n">
        <v>60000</v>
      </c>
      <c r="F173" s="84"/>
      <c r="G173" s="84"/>
      <c r="H173" s="84"/>
      <c r="I173" s="85"/>
      <c r="J173" s="85"/>
      <c r="K173" s="86" t="n">
        <f aca="false">E173+I173+J173</f>
        <v>60000</v>
      </c>
    </row>
    <row r="174" s="2" customFormat="true" ht="11.85" hidden="true" customHeight="true" outlineLevel="3" collapsed="false">
      <c r="B174" s="81" t="n">
        <v>501010200</v>
      </c>
      <c r="C174" s="82" t="s">
        <v>56</v>
      </c>
      <c r="E174" s="87"/>
      <c r="F174" s="88"/>
      <c r="G174" s="88"/>
      <c r="H174" s="88"/>
      <c r="I174" s="89"/>
      <c r="J174" s="89"/>
      <c r="K174" s="86" t="n">
        <f aca="false">E174+I174+J174</f>
        <v>0</v>
      </c>
    </row>
    <row r="175" s="2" customFormat="true" ht="11.85" hidden="true" customHeight="true" outlineLevel="3" collapsed="false">
      <c r="B175" s="81" t="n">
        <v>501010300</v>
      </c>
      <c r="C175" s="82" t="s">
        <v>57</v>
      </c>
      <c r="E175" s="87"/>
      <c r="F175" s="88"/>
      <c r="G175" s="88"/>
      <c r="H175" s="88"/>
      <c r="I175" s="89"/>
      <c r="J175" s="89"/>
      <c r="K175" s="86" t="n">
        <f aca="false">E175+I175+J175</f>
        <v>0</v>
      </c>
    </row>
    <row r="176" s="2" customFormat="true" ht="11.85" hidden="true" customHeight="true" outlineLevel="3" collapsed="false">
      <c r="B176" s="81" t="n">
        <v>501010400</v>
      </c>
      <c r="C176" s="82" t="s">
        <v>58</v>
      </c>
      <c r="E176" s="87"/>
      <c r="F176" s="88"/>
      <c r="G176" s="88"/>
      <c r="H176" s="88"/>
      <c r="I176" s="89"/>
      <c r="J176" s="89"/>
      <c r="K176" s="86" t="n">
        <f aca="false">E176+I176+J176</f>
        <v>0</v>
      </c>
    </row>
    <row r="177" s="2" customFormat="true" ht="11.85" hidden="true" customHeight="true" outlineLevel="3" collapsed="false">
      <c r="B177" s="81" t="n">
        <v>501010500</v>
      </c>
      <c r="C177" s="82" t="s">
        <v>59</v>
      </c>
      <c r="E177" s="87"/>
      <c r="F177" s="88"/>
      <c r="G177" s="88"/>
      <c r="H177" s="88"/>
      <c r="I177" s="89"/>
      <c r="J177" s="89"/>
      <c r="K177" s="86" t="n">
        <f aca="false">E177+I177+J177</f>
        <v>0</v>
      </c>
    </row>
    <row r="178" s="2" customFormat="true" ht="11.85" hidden="true" customHeight="true" outlineLevel="2" collapsed="false">
      <c r="B178" s="75" t="n">
        <v>501020000</v>
      </c>
      <c r="C178" s="76" t="s">
        <v>60</v>
      </c>
      <c r="E178" s="77" t="n">
        <f aca="false">E179+E180</f>
        <v>0</v>
      </c>
      <c r="F178" s="78"/>
      <c r="G178" s="78"/>
      <c r="H178" s="78"/>
      <c r="I178" s="79" t="n">
        <f aca="false">I179+I180</f>
        <v>0</v>
      </c>
      <c r="J178" s="79" t="n">
        <f aca="false">J179+J180</f>
        <v>0</v>
      </c>
      <c r="K178" s="80" t="n">
        <f aca="false">E178+I178+J178</f>
        <v>0</v>
      </c>
    </row>
    <row r="179" s="2" customFormat="true" ht="11.85" hidden="true" customHeight="true" outlineLevel="3" collapsed="false">
      <c r="B179" s="81" t="n">
        <v>501020100</v>
      </c>
      <c r="C179" s="82" t="s">
        <v>61</v>
      </c>
      <c r="E179" s="87"/>
      <c r="F179" s="88"/>
      <c r="G179" s="88"/>
      <c r="H179" s="88"/>
      <c r="I179" s="89"/>
      <c r="J179" s="89"/>
      <c r="K179" s="86" t="n">
        <f aca="false">E179+I179+J179</f>
        <v>0</v>
      </c>
    </row>
    <row r="180" s="2" customFormat="true" ht="11.85" hidden="true" customHeight="true" outlineLevel="3" collapsed="false">
      <c r="B180" s="81" t="n">
        <v>501020200</v>
      </c>
      <c r="C180" s="82" t="s">
        <v>62</v>
      </c>
      <c r="E180" s="87"/>
      <c r="F180" s="88"/>
      <c r="G180" s="88"/>
      <c r="H180" s="88"/>
      <c r="I180" s="89"/>
      <c r="J180" s="89"/>
      <c r="K180" s="86" t="n">
        <f aca="false">E180+I180+J180</f>
        <v>0</v>
      </c>
    </row>
    <row r="181" s="2" customFormat="true" ht="11.85" hidden="true" customHeight="true" outlineLevel="2" collapsed="false">
      <c r="B181" s="75" t="n">
        <v>501030000</v>
      </c>
      <c r="C181" s="76" t="s">
        <v>63</v>
      </c>
      <c r="E181" s="77" t="n">
        <f aca="false">SUM(E182:E186)</f>
        <v>10500</v>
      </c>
      <c r="F181" s="78"/>
      <c r="G181" s="78"/>
      <c r="H181" s="78"/>
      <c r="I181" s="79" t="n">
        <f aca="false">SUM(I182:I186)</f>
        <v>0</v>
      </c>
      <c r="J181" s="79" t="n">
        <f aca="false">SUM(J182:J186)</f>
        <v>0</v>
      </c>
      <c r="K181" s="80" t="n">
        <f aca="false">E181+I181+J181</f>
        <v>10500</v>
      </c>
    </row>
    <row r="182" s="2" customFormat="true" ht="11.85" hidden="true" customHeight="true" outlineLevel="3" collapsed="false">
      <c r="B182" s="81" t="n">
        <v>501030100</v>
      </c>
      <c r="C182" s="82" t="s">
        <v>64</v>
      </c>
      <c r="E182" s="87" t="n">
        <v>6000</v>
      </c>
      <c r="F182" s="88"/>
      <c r="G182" s="88"/>
      <c r="H182" s="88"/>
      <c r="I182" s="89"/>
      <c r="J182" s="89"/>
      <c r="K182" s="86" t="n">
        <f aca="false">E182+I182+J182</f>
        <v>6000</v>
      </c>
    </row>
    <row r="183" s="2" customFormat="true" ht="11.85" hidden="true" customHeight="true" outlineLevel="3" collapsed="false">
      <c r="B183" s="81" t="n">
        <v>501030200</v>
      </c>
      <c r="C183" s="82" t="s">
        <v>65</v>
      </c>
      <c r="E183" s="87" t="n">
        <v>2500</v>
      </c>
      <c r="F183" s="88"/>
      <c r="G183" s="88"/>
      <c r="H183" s="88"/>
      <c r="I183" s="89"/>
      <c r="J183" s="89"/>
      <c r="K183" s="86" t="n">
        <f aca="false">E183+I183+J183</f>
        <v>2500</v>
      </c>
    </row>
    <row r="184" s="2" customFormat="true" ht="11.85" hidden="true" customHeight="true" outlineLevel="3" collapsed="false">
      <c r="B184" s="81" t="n">
        <v>501030300</v>
      </c>
      <c r="C184" s="82" t="s">
        <v>66</v>
      </c>
      <c r="E184" s="87"/>
      <c r="F184" s="88"/>
      <c r="G184" s="88"/>
      <c r="H184" s="88"/>
      <c r="I184" s="89"/>
      <c r="J184" s="89"/>
      <c r="K184" s="86" t="n">
        <f aca="false">E184+I184+J184</f>
        <v>0</v>
      </c>
    </row>
    <row r="185" s="2" customFormat="true" ht="11.85" hidden="true" customHeight="true" outlineLevel="3" collapsed="false">
      <c r="B185" s="81" t="n">
        <v>501030400</v>
      </c>
      <c r="C185" s="82" t="s">
        <v>67</v>
      </c>
      <c r="E185" s="87" t="n">
        <v>2000</v>
      </c>
      <c r="F185" s="88"/>
      <c r="G185" s="88"/>
      <c r="H185" s="88"/>
      <c r="I185" s="89"/>
      <c r="J185" s="89"/>
      <c r="K185" s="86" t="n">
        <f aca="false">E185+I185+J185</f>
        <v>2000</v>
      </c>
    </row>
    <row r="186" s="2" customFormat="true" ht="11.85" hidden="true" customHeight="true" outlineLevel="3" collapsed="false">
      <c r="B186" s="81" t="n">
        <v>501030500</v>
      </c>
      <c r="C186" s="82" t="s">
        <v>68</v>
      </c>
      <c r="E186" s="87"/>
      <c r="F186" s="88"/>
      <c r="G186" s="88"/>
      <c r="H186" s="88"/>
      <c r="I186" s="89"/>
      <c r="J186" s="89"/>
      <c r="K186" s="86" t="n">
        <f aca="false">E186+I186+J186</f>
        <v>0</v>
      </c>
    </row>
    <row r="187" s="2" customFormat="true" ht="11.85" hidden="true" customHeight="true" outlineLevel="2" collapsed="false">
      <c r="B187" s="75" t="n">
        <v>501040000</v>
      </c>
      <c r="C187" s="76" t="s">
        <v>69</v>
      </c>
      <c r="E187" s="87"/>
      <c r="F187" s="88"/>
      <c r="G187" s="88"/>
      <c r="H187" s="88"/>
      <c r="I187" s="89"/>
      <c r="J187" s="89"/>
      <c r="K187" s="86" t="n">
        <f aca="false">E187+I187+J187</f>
        <v>0</v>
      </c>
    </row>
    <row r="188" s="2" customFormat="true" ht="11.85" hidden="true" customHeight="true" outlineLevel="2" collapsed="false">
      <c r="B188" s="75" t="n">
        <v>501050000</v>
      </c>
      <c r="C188" s="76" t="s">
        <v>70</v>
      </c>
      <c r="E188" s="87"/>
      <c r="F188" s="88"/>
      <c r="G188" s="88"/>
      <c r="H188" s="88"/>
      <c r="I188" s="89"/>
      <c r="J188" s="89"/>
      <c r="K188" s="86" t="n">
        <f aca="false">E188+I188+J188</f>
        <v>0</v>
      </c>
    </row>
    <row r="189" s="2" customFormat="true" ht="11.85" hidden="true" customHeight="true" outlineLevel="2" collapsed="false">
      <c r="B189" s="75" t="n">
        <v>501060000</v>
      </c>
      <c r="C189" s="76" t="s">
        <v>71</v>
      </c>
      <c r="E189" s="87"/>
      <c r="F189" s="88"/>
      <c r="G189" s="88"/>
      <c r="H189" s="88"/>
      <c r="I189" s="89"/>
      <c r="J189" s="89"/>
      <c r="K189" s="86" t="n">
        <f aca="false">E189+I189+J189</f>
        <v>0</v>
      </c>
    </row>
    <row r="190" s="2" customFormat="true" ht="11.85" hidden="false" customHeight="true" outlineLevel="1" collapsed="true">
      <c r="B190" s="69" t="n">
        <v>502000000</v>
      </c>
      <c r="C190" s="70" t="s">
        <v>72</v>
      </c>
      <c r="E190" s="71" t="n">
        <f aca="false">E191+E196+E197</f>
        <v>12000</v>
      </c>
      <c r="F190" s="72"/>
      <c r="G190" s="72"/>
      <c r="H190" s="72"/>
      <c r="I190" s="73" t="n">
        <f aca="false">I191+I196+I197</f>
        <v>0</v>
      </c>
      <c r="J190" s="73" t="n">
        <f aca="false">J191+J196+J197</f>
        <v>0</v>
      </c>
      <c r="K190" s="74" t="n">
        <f aca="false">E190+I190+J190</f>
        <v>12000</v>
      </c>
    </row>
    <row r="191" s="2" customFormat="true" ht="11.85" hidden="true" customHeight="true" outlineLevel="2" collapsed="false">
      <c r="B191" s="75" t="n">
        <v>502010000</v>
      </c>
      <c r="C191" s="76" t="s">
        <v>73</v>
      </c>
      <c r="E191" s="77" t="n">
        <f aca="false">SUM(E192:E195)</f>
        <v>12000</v>
      </c>
      <c r="F191" s="78"/>
      <c r="G191" s="78"/>
      <c r="H191" s="78"/>
      <c r="I191" s="79" t="n">
        <f aca="false">SUM(I192:I195)</f>
        <v>0</v>
      </c>
      <c r="J191" s="79" t="n">
        <f aca="false">SUM(J192:J195)</f>
        <v>0</v>
      </c>
      <c r="K191" s="80" t="n">
        <f aca="false">E191+I191+J191</f>
        <v>12000</v>
      </c>
    </row>
    <row r="192" s="2" customFormat="true" ht="45" hidden="true" customHeight="true" outlineLevel="3" collapsed="false">
      <c r="B192" s="81" t="n">
        <v>502010100</v>
      </c>
      <c r="C192" s="82" t="s">
        <v>74</v>
      </c>
      <c r="E192" s="87" t="n">
        <v>700</v>
      </c>
      <c r="F192" s="88"/>
      <c r="G192" s="88"/>
      <c r="H192" s="88"/>
      <c r="I192" s="89"/>
      <c r="J192" s="89"/>
      <c r="K192" s="86" t="n">
        <f aca="false">E192+I192+J192</f>
        <v>700</v>
      </c>
    </row>
    <row r="193" s="2" customFormat="true" ht="14.25" hidden="true" customHeight="true" outlineLevel="3" collapsed="false">
      <c r="B193" s="81" t="n">
        <v>502010200</v>
      </c>
      <c r="C193" s="82" t="s">
        <v>75</v>
      </c>
      <c r="E193" s="87" t="n">
        <v>1300</v>
      </c>
      <c r="F193" s="88"/>
      <c r="G193" s="88"/>
      <c r="H193" s="88"/>
      <c r="I193" s="89"/>
      <c r="J193" s="89"/>
      <c r="K193" s="86" t="n">
        <f aca="false">E193+I193+J193</f>
        <v>1300</v>
      </c>
    </row>
    <row r="194" s="2" customFormat="true" ht="15.75" hidden="true" customHeight="true" outlineLevel="3" collapsed="false">
      <c r="B194" s="81" t="n">
        <v>502010300</v>
      </c>
      <c r="C194" s="82" t="s">
        <v>76</v>
      </c>
      <c r="E194" s="87"/>
      <c r="F194" s="88"/>
      <c r="G194" s="88"/>
      <c r="H194" s="88"/>
      <c r="I194" s="89"/>
      <c r="J194" s="89"/>
      <c r="K194" s="86" t="n">
        <f aca="false">E194+I194+J194</f>
        <v>0</v>
      </c>
    </row>
    <row r="195" s="2" customFormat="true" ht="40.5" hidden="true" customHeight="true" outlineLevel="3" collapsed="false">
      <c r="B195" s="81" t="n">
        <v>502010400</v>
      </c>
      <c r="C195" s="82" t="s">
        <v>77</v>
      </c>
      <c r="E195" s="87" t="n">
        <v>10000</v>
      </c>
      <c r="F195" s="88"/>
      <c r="G195" s="88"/>
      <c r="H195" s="88"/>
      <c r="I195" s="89"/>
      <c r="J195" s="89"/>
      <c r="K195" s="86" t="n">
        <f aca="false">E195+I195+J195</f>
        <v>10000</v>
      </c>
    </row>
    <row r="196" s="2" customFormat="true" ht="11.85" hidden="true" customHeight="true" outlineLevel="2" collapsed="false">
      <c r="B196" s="75" t="n">
        <v>502020000</v>
      </c>
      <c r="C196" s="76" t="s">
        <v>78</v>
      </c>
      <c r="E196" s="87"/>
      <c r="F196" s="88"/>
      <c r="G196" s="88"/>
      <c r="H196" s="88"/>
      <c r="I196" s="89"/>
      <c r="J196" s="89"/>
      <c r="K196" s="86" t="n">
        <f aca="false">E196+I196+J196</f>
        <v>0</v>
      </c>
    </row>
    <row r="197" s="2" customFormat="true" ht="11.85" hidden="true" customHeight="true" outlineLevel="2" collapsed="false">
      <c r="B197" s="75" t="n">
        <v>502030000</v>
      </c>
      <c r="C197" s="76" t="s">
        <v>79</v>
      </c>
      <c r="E197" s="90"/>
      <c r="F197" s="91"/>
      <c r="G197" s="91"/>
      <c r="H197" s="91"/>
      <c r="I197" s="92"/>
      <c r="J197" s="92"/>
      <c r="K197" s="86" t="n">
        <f aca="false">E197+I197+J197</f>
        <v>0</v>
      </c>
    </row>
    <row r="198" s="2" customFormat="true" ht="11.85" hidden="false" customHeight="true" outlineLevel="1" collapsed="true">
      <c r="B198" s="69" t="n">
        <v>503000000</v>
      </c>
      <c r="C198" s="70" t="s">
        <v>80</v>
      </c>
      <c r="E198" s="71" t="n">
        <f aca="false">E199+E204+E207</f>
        <v>0</v>
      </c>
      <c r="F198" s="72"/>
      <c r="G198" s="72"/>
      <c r="H198" s="72"/>
      <c r="I198" s="73" t="n">
        <f aca="false">I199+I204+I207</f>
        <v>0</v>
      </c>
      <c r="J198" s="73" t="n">
        <f aca="false">J199+J204+J207</f>
        <v>0</v>
      </c>
      <c r="K198" s="74" t="n">
        <f aca="false">E198+I198+J198</f>
        <v>0</v>
      </c>
    </row>
    <row r="199" s="2" customFormat="true" ht="11.85" hidden="true" customHeight="true" outlineLevel="2" collapsed="false">
      <c r="B199" s="75" t="n">
        <v>503010000</v>
      </c>
      <c r="C199" s="76" t="s">
        <v>81</v>
      </c>
      <c r="E199" s="77" t="n">
        <f aca="false">SUM(E200:E203)</f>
        <v>0</v>
      </c>
      <c r="F199" s="78"/>
      <c r="G199" s="78"/>
      <c r="H199" s="78"/>
      <c r="I199" s="79" t="n">
        <f aca="false">SUM(I200:I203)</f>
        <v>0</v>
      </c>
      <c r="J199" s="79" t="n">
        <f aca="false">SUM(J200:J203)</f>
        <v>0</v>
      </c>
      <c r="K199" s="80" t="n">
        <f aca="false">E199+I199+J199</f>
        <v>0</v>
      </c>
    </row>
    <row r="200" s="2" customFormat="true" ht="11.85" hidden="true" customHeight="true" outlineLevel="3" collapsed="false">
      <c r="B200" s="81" t="n">
        <v>503010100</v>
      </c>
      <c r="C200" s="82" t="s">
        <v>82</v>
      </c>
      <c r="E200" s="87"/>
      <c r="F200" s="88"/>
      <c r="G200" s="88"/>
      <c r="H200" s="88"/>
      <c r="I200" s="89"/>
      <c r="J200" s="89"/>
      <c r="K200" s="86" t="n">
        <f aca="false">E200+I200+J200</f>
        <v>0</v>
      </c>
    </row>
    <row r="201" s="2" customFormat="true" ht="22.35" hidden="true" customHeight="true" outlineLevel="3" collapsed="false">
      <c r="B201" s="81" t="n">
        <v>503010200</v>
      </c>
      <c r="C201" s="82" t="s">
        <v>83</v>
      </c>
      <c r="E201" s="87"/>
      <c r="F201" s="88"/>
      <c r="G201" s="88"/>
      <c r="H201" s="88"/>
      <c r="I201" s="89"/>
      <c r="J201" s="89"/>
      <c r="K201" s="86" t="n">
        <f aca="false">E201+I201+J201</f>
        <v>0</v>
      </c>
    </row>
    <row r="202" s="2" customFormat="true" ht="11.85" hidden="true" customHeight="true" outlineLevel="3" collapsed="false">
      <c r="B202" s="81" t="n">
        <v>503010300</v>
      </c>
      <c r="C202" s="82" t="s">
        <v>84</v>
      </c>
      <c r="E202" s="87"/>
      <c r="F202" s="88"/>
      <c r="G202" s="88"/>
      <c r="H202" s="88"/>
      <c r="I202" s="89"/>
      <c r="J202" s="89"/>
      <c r="K202" s="86" t="n">
        <f aca="false">E202+I202+J202</f>
        <v>0</v>
      </c>
    </row>
    <row r="203" s="2" customFormat="true" ht="11.85" hidden="true" customHeight="true" outlineLevel="3" collapsed="false">
      <c r="B203" s="81" t="n">
        <v>503010400</v>
      </c>
      <c r="C203" s="82" t="s">
        <v>85</v>
      </c>
      <c r="E203" s="87"/>
      <c r="F203" s="88"/>
      <c r="G203" s="88"/>
      <c r="H203" s="88"/>
      <c r="I203" s="89"/>
      <c r="J203" s="89"/>
      <c r="K203" s="86" t="n">
        <f aca="false">E203+I203+J203</f>
        <v>0</v>
      </c>
    </row>
    <row r="204" s="2" customFormat="true" ht="11.85" hidden="true" customHeight="true" outlineLevel="2" collapsed="false">
      <c r="B204" s="75" t="n">
        <v>503020000</v>
      </c>
      <c r="C204" s="76" t="s">
        <v>86</v>
      </c>
      <c r="E204" s="77" t="n">
        <f aca="false">SUM(E205:E206)</f>
        <v>0</v>
      </c>
      <c r="F204" s="78"/>
      <c r="G204" s="78"/>
      <c r="H204" s="78"/>
      <c r="I204" s="79" t="n">
        <f aca="false">SUM(I205:I206)</f>
        <v>0</v>
      </c>
      <c r="J204" s="79" t="n">
        <f aca="false">SUM(J205:J206)</f>
        <v>0</v>
      </c>
      <c r="K204" s="80" t="n">
        <f aca="false">E204+I204+J204</f>
        <v>0</v>
      </c>
    </row>
    <row r="205" s="2" customFormat="true" ht="22.35" hidden="true" customHeight="true" outlineLevel="3" collapsed="false">
      <c r="B205" s="81" t="n">
        <v>503020100</v>
      </c>
      <c r="C205" s="82" t="s">
        <v>87</v>
      </c>
      <c r="E205" s="87"/>
      <c r="F205" s="88"/>
      <c r="G205" s="88"/>
      <c r="H205" s="88"/>
      <c r="I205" s="89"/>
      <c r="J205" s="89"/>
      <c r="K205" s="86" t="n">
        <f aca="false">E205+I205+J205</f>
        <v>0</v>
      </c>
    </row>
    <row r="206" s="2" customFormat="true" ht="22.35" hidden="true" customHeight="true" outlineLevel="3" collapsed="false">
      <c r="B206" s="81" t="n">
        <v>503020200</v>
      </c>
      <c r="C206" s="82" t="s">
        <v>88</v>
      </c>
      <c r="E206" s="87"/>
      <c r="F206" s="88"/>
      <c r="G206" s="88"/>
      <c r="H206" s="88"/>
      <c r="I206" s="89"/>
      <c r="J206" s="89"/>
      <c r="K206" s="86" t="n">
        <f aca="false">E206+I206+J206</f>
        <v>0</v>
      </c>
    </row>
    <row r="207" s="2" customFormat="true" ht="11.85" hidden="true" customHeight="true" outlineLevel="2" collapsed="false">
      <c r="B207" s="75" t="n">
        <v>503030000</v>
      </c>
      <c r="C207" s="76" t="s">
        <v>89</v>
      </c>
      <c r="E207" s="87"/>
      <c r="F207" s="88"/>
      <c r="G207" s="88"/>
      <c r="H207" s="88"/>
      <c r="I207" s="89"/>
      <c r="J207" s="89"/>
      <c r="K207" s="86" t="n">
        <f aca="false">E207+I207+J207</f>
        <v>0</v>
      </c>
    </row>
    <row r="208" s="2" customFormat="true" ht="11.85" hidden="false" customHeight="true" outlineLevel="1" collapsed="true">
      <c r="B208" s="69" t="n">
        <v>504000000</v>
      </c>
      <c r="C208" s="70" t="s">
        <v>90</v>
      </c>
      <c r="E208" s="71" t="n">
        <f aca="false">E209+E210</f>
        <v>3500</v>
      </c>
      <c r="F208" s="72"/>
      <c r="G208" s="72"/>
      <c r="H208" s="72"/>
      <c r="I208" s="73" t="n">
        <f aca="false">I209+I210</f>
        <v>0</v>
      </c>
      <c r="J208" s="73" t="n">
        <f aca="false">J209+J210</f>
        <v>0</v>
      </c>
      <c r="K208" s="74" t="n">
        <f aca="false">E208+I208+J208</f>
        <v>3500</v>
      </c>
    </row>
    <row r="209" s="2" customFormat="true" ht="11.25" hidden="true" customHeight="false" outlineLevel="2" collapsed="false">
      <c r="B209" s="75" t="n">
        <v>504010000</v>
      </c>
      <c r="C209" s="76" t="s">
        <v>91</v>
      </c>
      <c r="E209" s="87"/>
      <c r="F209" s="88"/>
      <c r="G209" s="88"/>
      <c r="H209" s="88"/>
      <c r="I209" s="89"/>
      <c r="J209" s="89"/>
      <c r="K209" s="86" t="n">
        <f aca="false">E209+I209+J209</f>
        <v>0</v>
      </c>
    </row>
    <row r="210" s="2" customFormat="true" ht="11.85" hidden="true" customHeight="true" outlineLevel="2" collapsed="false">
      <c r="B210" s="75" t="n">
        <v>504020000</v>
      </c>
      <c r="C210" s="76" t="s">
        <v>92</v>
      </c>
      <c r="E210" s="87" t="n">
        <v>3500</v>
      </c>
      <c r="F210" s="88"/>
      <c r="G210" s="88"/>
      <c r="H210" s="88"/>
      <c r="I210" s="89"/>
      <c r="J210" s="89"/>
      <c r="K210" s="86" t="n">
        <f aca="false">E210+I210+J210</f>
        <v>3500</v>
      </c>
    </row>
    <row r="211" s="2" customFormat="true" ht="11.85" hidden="false" customHeight="true" outlineLevel="1" collapsed="true">
      <c r="B211" s="69" t="n">
        <v>505000000</v>
      </c>
      <c r="C211" s="70" t="s">
        <v>93</v>
      </c>
      <c r="E211" s="71" t="n">
        <f aca="false">E212+E213+E214+E215</f>
        <v>0</v>
      </c>
      <c r="F211" s="72"/>
      <c r="G211" s="72"/>
      <c r="H211" s="72"/>
      <c r="I211" s="73" t="n">
        <f aca="false">I212+I213+I214+I215</f>
        <v>0</v>
      </c>
      <c r="J211" s="73" t="n">
        <f aca="false">J212+J213+J214+J215</f>
        <v>0</v>
      </c>
      <c r="K211" s="74" t="n">
        <f aca="false">E211+I211+J211</f>
        <v>0</v>
      </c>
    </row>
    <row r="212" s="2" customFormat="true" ht="11.85" hidden="true" customHeight="true" outlineLevel="2" collapsed="false">
      <c r="B212" s="75" t="n">
        <v>505010000</v>
      </c>
      <c r="C212" s="76" t="s">
        <v>94</v>
      </c>
      <c r="E212" s="87"/>
      <c r="F212" s="88"/>
      <c r="G212" s="88"/>
      <c r="H212" s="88"/>
      <c r="I212" s="89"/>
      <c r="J212" s="89"/>
      <c r="K212" s="86" t="n">
        <f aca="false">E212+I212+J212</f>
        <v>0</v>
      </c>
    </row>
    <row r="213" s="2" customFormat="true" ht="11.85" hidden="true" customHeight="true" outlineLevel="2" collapsed="false">
      <c r="B213" s="75" t="n">
        <v>505020000</v>
      </c>
      <c r="C213" s="76" t="s">
        <v>95</v>
      </c>
      <c r="E213" s="87"/>
      <c r="F213" s="88"/>
      <c r="G213" s="88"/>
      <c r="H213" s="88"/>
      <c r="I213" s="89"/>
      <c r="J213" s="89"/>
      <c r="K213" s="86" t="n">
        <f aca="false">E213+I213+J213</f>
        <v>0</v>
      </c>
    </row>
    <row r="214" s="2" customFormat="true" ht="23.25" hidden="true" customHeight="true" outlineLevel="2" collapsed="false">
      <c r="B214" s="75" t="n">
        <v>505030000</v>
      </c>
      <c r="C214" s="76" t="s">
        <v>96</v>
      </c>
      <c r="E214" s="87"/>
      <c r="F214" s="88"/>
      <c r="G214" s="88"/>
      <c r="H214" s="88"/>
      <c r="I214" s="89"/>
      <c r="J214" s="89"/>
      <c r="K214" s="86" t="n">
        <f aca="false">E214+I214+J214</f>
        <v>0</v>
      </c>
    </row>
    <row r="215" s="2" customFormat="true" ht="15" hidden="true" customHeight="true" outlineLevel="2" collapsed="false">
      <c r="B215" s="75" t="n">
        <v>505040000</v>
      </c>
      <c r="C215" s="76" t="s">
        <v>97</v>
      </c>
      <c r="E215" s="87"/>
      <c r="F215" s="88"/>
      <c r="G215" s="88"/>
      <c r="H215" s="88"/>
      <c r="I215" s="89"/>
      <c r="J215" s="89"/>
      <c r="K215" s="86" t="n">
        <f aca="false">E215+I215+J215</f>
        <v>0</v>
      </c>
    </row>
    <row r="216" s="2" customFormat="true" ht="11.85" hidden="false" customHeight="true" outlineLevel="1" collapsed="true">
      <c r="B216" s="69" t="n">
        <v>506000000</v>
      </c>
      <c r="C216" s="70" t="s">
        <v>98</v>
      </c>
      <c r="E216" s="71" t="n">
        <f aca="false">E217+E218+E219+E220+E221+E222</f>
        <v>24000</v>
      </c>
      <c r="F216" s="72"/>
      <c r="G216" s="72"/>
      <c r="H216" s="72"/>
      <c r="I216" s="73" t="n">
        <f aca="false">I217+I218+I219+I220+I221+I222</f>
        <v>0</v>
      </c>
      <c r="J216" s="73" t="n">
        <f aca="false">J217+J218+J219+J220+J221+J222</f>
        <v>0</v>
      </c>
      <c r="K216" s="74" t="n">
        <f aca="false">E216+I216+J216</f>
        <v>24000</v>
      </c>
    </row>
    <row r="217" s="2" customFormat="true" ht="11.85" hidden="true" customHeight="true" outlineLevel="2" collapsed="false">
      <c r="B217" s="75" t="n">
        <v>506010000</v>
      </c>
      <c r="C217" s="76" t="s">
        <v>99</v>
      </c>
      <c r="E217" s="87"/>
      <c r="F217" s="88"/>
      <c r="G217" s="88"/>
      <c r="H217" s="88"/>
      <c r="I217" s="89"/>
      <c r="J217" s="89"/>
      <c r="K217" s="86" t="n">
        <f aca="false">E217+I217+J217</f>
        <v>0</v>
      </c>
    </row>
    <row r="218" s="2" customFormat="true" ht="11.85" hidden="true" customHeight="true" outlineLevel="2" collapsed="false">
      <c r="B218" s="75" t="n">
        <v>506020000</v>
      </c>
      <c r="C218" s="76" t="s">
        <v>100</v>
      </c>
      <c r="E218" s="87" t="n">
        <v>20000</v>
      </c>
      <c r="F218" s="88"/>
      <c r="G218" s="88"/>
      <c r="H218" s="88"/>
      <c r="I218" s="89"/>
      <c r="J218" s="89"/>
      <c r="K218" s="86" t="n">
        <f aca="false">E218+I218+J218</f>
        <v>20000</v>
      </c>
    </row>
    <row r="219" s="2" customFormat="true" ht="11.85" hidden="true" customHeight="true" outlineLevel="2" collapsed="false">
      <c r="B219" s="75" t="n">
        <v>506030000</v>
      </c>
      <c r="C219" s="76" t="s">
        <v>101</v>
      </c>
      <c r="E219" s="87"/>
      <c r="F219" s="88"/>
      <c r="G219" s="88"/>
      <c r="H219" s="88"/>
      <c r="I219" s="89"/>
      <c r="J219" s="89"/>
      <c r="K219" s="86" t="n">
        <f aca="false">E219+I219+J219</f>
        <v>0</v>
      </c>
    </row>
    <row r="220" s="2" customFormat="true" ht="11.85" hidden="true" customHeight="true" outlineLevel="2" collapsed="false">
      <c r="B220" s="75" t="n">
        <v>506040000</v>
      </c>
      <c r="C220" s="76" t="s">
        <v>102</v>
      </c>
      <c r="E220" s="87"/>
      <c r="F220" s="88"/>
      <c r="G220" s="88"/>
      <c r="H220" s="88"/>
      <c r="I220" s="89"/>
      <c r="J220" s="89"/>
      <c r="K220" s="86" t="n">
        <f aca="false">E220+I220+J220</f>
        <v>0</v>
      </c>
    </row>
    <row r="221" s="2" customFormat="true" ht="11.85" hidden="true" customHeight="true" outlineLevel="2" collapsed="false">
      <c r="B221" s="75" t="n">
        <v>506050000</v>
      </c>
      <c r="C221" s="76" t="s">
        <v>103</v>
      </c>
      <c r="E221" s="87"/>
      <c r="F221" s="88"/>
      <c r="G221" s="88"/>
      <c r="H221" s="88"/>
      <c r="I221" s="89"/>
      <c r="J221" s="89"/>
      <c r="K221" s="86" t="n">
        <f aca="false">E221+I221+J221</f>
        <v>0</v>
      </c>
    </row>
    <row r="222" s="2" customFormat="true" ht="11.85" hidden="true" customHeight="true" outlineLevel="2" collapsed="false">
      <c r="B222" s="75" t="n">
        <v>506060000</v>
      </c>
      <c r="C222" s="76" t="s">
        <v>104</v>
      </c>
      <c r="E222" s="87" t="n">
        <v>4000</v>
      </c>
      <c r="F222" s="88"/>
      <c r="G222" s="88"/>
      <c r="H222" s="88"/>
      <c r="I222" s="89"/>
      <c r="J222" s="89"/>
      <c r="K222" s="86" t="n">
        <f aca="false">E222+I222+J222</f>
        <v>4000</v>
      </c>
    </row>
    <row r="223" s="2" customFormat="true" ht="11.85" hidden="false" customHeight="true" outlineLevel="1" collapsed="true">
      <c r="B223" s="69" t="n">
        <v>507000000</v>
      </c>
      <c r="C223" s="70" t="s">
        <v>105</v>
      </c>
      <c r="E223" s="71" t="n">
        <f aca="false">E224+E228+E231+E232+E233+E234</f>
        <v>1800</v>
      </c>
      <c r="F223" s="72"/>
      <c r="G223" s="72"/>
      <c r="H223" s="72"/>
      <c r="I223" s="73" t="n">
        <f aca="false">I224+I228+I231+I232+I233+I234</f>
        <v>0</v>
      </c>
      <c r="J223" s="73" t="n">
        <f aca="false">J224+J228+J231+J232+J233+J234</f>
        <v>0</v>
      </c>
      <c r="K223" s="74" t="n">
        <f aca="false">E223+I223+J223</f>
        <v>1800</v>
      </c>
    </row>
    <row r="224" s="2" customFormat="true" ht="11.85" hidden="true" customHeight="true" outlineLevel="2" collapsed="false">
      <c r="B224" s="75" t="n">
        <v>507010000</v>
      </c>
      <c r="C224" s="76" t="s">
        <v>106</v>
      </c>
      <c r="E224" s="77" t="n">
        <f aca="false">SUM(E225:E227)</f>
        <v>0</v>
      </c>
      <c r="F224" s="78"/>
      <c r="G224" s="78"/>
      <c r="H224" s="78"/>
      <c r="I224" s="79" t="n">
        <f aca="false">SUM(I225:I227)</f>
        <v>0</v>
      </c>
      <c r="J224" s="79" t="n">
        <f aca="false">SUM(J225:J227)</f>
        <v>0</v>
      </c>
      <c r="K224" s="80" t="n">
        <f aca="false">E224+I224+J224</f>
        <v>0</v>
      </c>
    </row>
    <row r="225" s="2" customFormat="true" ht="11.85" hidden="true" customHeight="true" outlineLevel="3" collapsed="false">
      <c r="B225" s="81" t="n">
        <v>507010100</v>
      </c>
      <c r="C225" s="82" t="s">
        <v>107</v>
      </c>
      <c r="E225" s="87"/>
      <c r="F225" s="88"/>
      <c r="G225" s="88"/>
      <c r="H225" s="88"/>
      <c r="I225" s="89"/>
      <c r="J225" s="89"/>
      <c r="K225" s="86" t="n">
        <f aca="false">E225+I225+J225</f>
        <v>0</v>
      </c>
    </row>
    <row r="226" s="2" customFormat="true" ht="11.85" hidden="true" customHeight="true" outlineLevel="3" collapsed="false">
      <c r="B226" s="81" t="n">
        <v>507010200</v>
      </c>
      <c r="C226" s="82" t="s">
        <v>108</v>
      </c>
      <c r="E226" s="87"/>
      <c r="F226" s="88"/>
      <c r="G226" s="88"/>
      <c r="H226" s="88"/>
      <c r="I226" s="89"/>
      <c r="J226" s="89"/>
      <c r="K226" s="86" t="n">
        <f aca="false">E226+I226+J226</f>
        <v>0</v>
      </c>
    </row>
    <row r="227" s="2" customFormat="true" ht="11.85" hidden="true" customHeight="true" outlineLevel="3" collapsed="false">
      <c r="B227" s="81" t="n">
        <v>507010300</v>
      </c>
      <c r="C227" s="82" t="s">
        <v>109</v>
      </c>
      <c r="E227" s="87"/>
      <c r="F227" s="88"/>
      <c r="G227" s="88"/>
      <c r="H227" s="88"/>
      <c r="I227" s="89"/>
      <c r="J227" s="89"/>
      <c r="K227" s="86" t="n">
        <f aca="false">E227+I227+J227</f>
        <v>0</v>
      </c>
    </row>
    <row r="228" s="2" customFormat="true" ht="22.35" hidden="true" customHeight="true" outlineLevel="2" collapsed="false">
      <c r="B228" s="75" t="n">
        <v>507020000</v>
      </c>
      <c r="C228" s="76" t="s">
        <v>110</v>
      </c>
      <c r="E228" s="77" t="n">
        <f aca="false">SUM(E229:E230)</f>
        <v>800</v>
      </c>
      <c r="F228" s="78"/>
      <c r="G228" s="78"/>
      <c r="H228" s="78"/>
      <c r="I228" s="79" t="n">
        <f aca="false">SUM(I229:I230)</f>
        <v>0</v>
      </c>
      <c r="J228" s="79" t="n">
        <f aca="false">SUM(J229:J230)</f>
        <v>0</v>
      </c>
      <c r="K228" s="80" t="n">
        <f aca="false">E228+I228+J228</f>
        <v>800</v>
      </c>
    </row>
    <row r="229" s="2" customFormat="true" ht="22.35" hidden="true" customHeight="true" outlineLevel="3" collapsed="false">
      <c r="B229" s="81" t="n">
        <v>507020100</v>
      </c>
      <c r="C229" s="82" t="s">
        <v>111</v>
      </c>
      <c r="E229" s="87" t="n">
        <v>200</v>
      </c>
      <c r="F229" s="88"/>
      <c r="G229" s="88"/>
      <c r="H229" s="88"/>
      <c r="I229" s="89"/>
      <c r="J229" s="89"/>
      <c r="K229" s="86" t="n">
        <f aca="false">E229+I229+J229</f>
        <v>200</v>
      </c>
    </row>
    <row r="230" s="2" customFormat="true" ht="22.35" hidden="true" customHeight="true" outlineLevel="3" collapsed="false">
      <c r="B230" s="81" t="n">
        <v>507020200</v>
      </c>
      <c r="C230" s="82" t="s">
        <v>112</v>
      </c>
      <c r="E230" s="87" t="n">
        <v>600</v>
      </c>
      <c r="F230" s="88"/>
      <c r="G230" s="88"/>
      <c r="H230" s="88"/>
      <c r="I230" s="89"/>
      <c r="J230" s="89"/>
      <c r="K230" s="86" t="n">
        <f aca="false">E230+I230+J230</f>
        <v>600</v>
      </c>
    </row>
    <row r="231" s="2" customFormat="true" ht="11.85" hidden="true" customHeight="true" outlineLevel="2" collapsed="false">
      <c r="B231" s="75" t="n">
        <v>507030000</v>
      </c>
      <c r="C231" s="76" t="s">
        <v>113</v>
      </c>
      <c r="E231" s="87"/>
      <c r="F231" s="88"/>
      <c r="G231" s="88"/>
      <c r="H231" s="88"/>
      <c r="I231" s="89"/>
      <c r="J231" s="89"/>
      <c r="K231" s="86" t="n">
        <f aca="false">E231+I231+J231</f>
        <v>0</v>
      </c>
    </row>
    <row r="232" s="2" customFormat="true" ht="11.85" hidden="true" customHeight="true" outlineLevel="2" collapsed="false">
      <c r="B232" s="75" t="n">
        <v>507040000</v>
      </c>
      <c r="C232" s="76" t="s">
        <v>114</v>
      </c>
      <c r="E232" s="87"/>
      <c r="F232" s="88"/>
      <c r="G232" s="88"/>
      <c r="H232" s="88"/>
      <c r="I232" s="89"/>
      <c r="J232" s="89"/>
      <c r="K232" s="86" t="n">
        <f aca="false">E232+I232+J232</f>
        <v>0</v>
      </c>
    </row>
    <row r="233" s="2" customFormat="true" ht="22.35" hidden="true" customHeight="true" outlineLevel="2" collapsed="false">
      <c r="B233" s="75" t="n">
        <v>507050000</v>
      </c>
      <c r="C233" s="76" t="s">
        <v>115</v>
      </c>
      <c r="E233" s="87" t="n">
        <v>1000</v>
      </c>
      <c r="F233" s="88"/>
      <c r="G233" s="88"/>
      <c r="H233" s="88"/>
      <c r="I233" s="89"/>
      <c r="J233" s="89"/>
      <c r="K233" s="86" t="n">
        <f aca="false">E233+I233+J233</f>
        <v>1000</v>
      </c>
    </row>
    <row r="234" s="2" customFormat="true" ht="11.85" hidden="true" customHeight="true" outlineLevel="2" collapsed="false">
      <c r="B234" s="75" t="n">
        <v>507060000</v>
      </c>
      <c r="C234" s="76" t="s">
        <v>116</v>
      </c>
      <c r="E234" s="87"/>
      <c r="F234" s="88"/>
      <c r="G234" s="88"/>
      <c r="H234" s="88"/>
      <c r="I234" s="89"/>
      <c r="J234" s="89"/>
      <c r="K234" s="86" t="n">
        <f aca="false">E234+I234+J234</f>
        <v>0</v>
      </c>
    </row>
    <row r="235" s="2" customFormat="true" ht="11.85" hidden="false" customHeight="true" outlineLevel="1" collapsed="true">
      <c r="B235" s="69" t="n">
        <v>508000000</v>
      </c>
      <c r="C235" s="70" t="s">
        <v>117</v>
      </c>
      <c r="E235" s="71" t="n">
        <f aca="false">E236+E237+E238+E239+E240</f>
        <v>0</v>
      </c>
      <c r="F235" s="72"/>
      <c r="G235" s="72"/>
      <c r="H235" s="72"/>
      <c r="I235" s="73" t="n">
        <f aca="false">I236+I237+I238+I239+I240</f>
        <v>0</v>
      </c>
      <c r="J235" s="73" t="n">
        <f aca="false">J236+J237+J238+J239+J240</f>
        <v>0</v>
      </c>
      <c r="K235" s="74" t="n">
        <f aca="false">E235+I235+J235</f>
        <v>0</v>
      </c>
    </row>
    <row r="236" s="2" customFormat="true" ht="11.85" hidden="true" customHeight="true" outlineLevel="2" collapsed="false">
      <c r="B236" s="75" t="n">
        <v>508010000</v>
      </c>
      <c r="C236" s="76" t="s">
        <v>118</v>
      </c>
      <c r="E236" s="87"/>
      <c r="F236" s="88"/>
      <c r="G236" s="88"/>
      <c r="H236" s="88"/>
      <c r="I236" s="89"/>
      <c r="J236" s="89"/>
      <c r="K236" s="86" t="n">
        <f aca="false">E236+I236+J236</f>
        <v>0</v>
      </c>
    </row>
    <row r="237" s="2" customFormat="true" ht="11.85" hidden="true" customHeight="true" outlineLevel="2" collapsed="false">
      <c r="B237" s="75" t="n">
        <v>508020000</v>
      </c>
      <c r="C237" s="76" t="s">
        <v>119</v>
      </c>
      <c r="E237" s="87"/>
      <c r="F237" s="88"/>
      <c r="G237" s="88"/>
      <c r="H237" s="88"/>
      <c r="I237" s="89"/>
      <c r="J237" s="89"/>
      <c r="K237" s="86" t="n">
        <f aca="false">E237+I237+J237</f>
        <v>0</v>
      </c>
    </row>
    <row r="238" s="2" customFormat="true" ht="11.85" hidden="true" customHeight="true" outlineLevel="2" collapsed="false">
      <c r="B238" s="75" t="n">
        <v>508030000</v>
      </c>
      <c r="C238" s="76" t="s">
        <v>120</v>
      </c>
      <c r="E238" s="87"/>
      <c r="F238" s="88"/>
      <c r="G238" s="88"/>
      <c r="H238" s="88"/>
      <c r="I238" s="89"/>
      <c r="J238" s="89"/>
      <c r="K238" s="86" t="n">
        <f aca="false">E238+I238+J238</f>
        <v>0</v>
      </c>
    </row>
    <row r="239" s="2" customFormat="true" ht="11.85" hidden="true" customHeight="true" outlineLevel="2" collapsed="false">
      <c r="B239" s="75" t="n">
        <v>508040000</v>
      </c>
      <c r="C239" s="76" t="s">
        <v>121</v>
      </c>
      <c r="E239" s="87"/>
      <c r="F239" s="88"/>
      <c r="G239" s="88"/>
      <c r="H239" s="88"/>
      <c r="I239" s="89"/>
      <c r="J239" s="89"/>
      <c r="K239" s="86" t="n">
        <f aca="false">E239+I239+J239</f>
        <v>0</v>
      </c>
    </row>
    <row r="240" s="2" customFormat="true" ht="11.85" hidden="true" customHeight="true" outlineLevel="2" collapsed="false">
      <c r="B240" s="75" t="n">
        <v>508050000</v>
      </c>
      <c r="C240" s="76" t="s">
        <v>122</v>
      </c>
      <c r="E240" s="87"/>
      <c r="F240" s="88"/>
      <c r="G240" s="88"/>
      <c r="H240" s="88"/>
      <c r="I240" s="89"/>
      <c r="J240" s="89"/>
      <c r="K240" s="86" t="n">
        <f aca="false">E240+I240+J240</f>
        <v>0</v>
      </c>
    </row>
    <row r="241" s="2" customFormat="true" ht="11.85" hidden="false" customHeight="true" outlineLevel="1" collapsed="true">
      <c r="B241" s="69" t="n">
        <v>509000000</v>
      </c>
      <c r="C241" s="70" t="s">
        <v>123</v>
      </c>
      <c r="E241" s="71" t="n">
        <f aca="false">E242+E243+E244+E245+E246</f>
        <v>0</v>
      </c>
      <c r="F241" s="72"/>
      <c r="G241" s="72"/>
      <c r="H241" s="72"/>
      <c r="I241" s="73" t="n">
        <f aca="false">I242+I243+I244+I245+I246</f>
        <v>0</v>
      </c>
      <c r="J241" s="73" t="n">
        <f aca="false">J242+J243+J244+J245+J246</f>
        <v>0</v>
      </c>
      <c r="K241" s="74" t="n">
        <f aca="false">E241+I241+J241</f>
        <v>0</v>
      </c>
    </row>
    <row r="242" s="2" customFormat="true" ht="11.85" hidden="true" customHeight="true" outlineLevel="2" collapsed="false">
      <c r="B242" s="75" t="n">
        <v>509010000</v>
      </c>
      <c r="C242" s="76" t="s">
        <v>90</v>
      </c>
      <c r="E242" s="87"/>
      <c r="F242" s="88"/>
      <c r="G242" s="88"/>
      <c r="H242" s="88"/>
      <c r="I242" s="89"/>
      <c r="J242" s="89"/>
      <c r="K242" s="86" t="n">
        <f aca="false">E242+I242+J242</f>
        <v>0</v>
      </c>
    </row>
    <row r="243" s="2" customFormat="true" ht="11.85" hidden="true" customHeight="true" outlineLevel="2" collapsed="false">
      <c r="B243" s="75" t="n">
        <v>509020000</v>
      </c>
      <c r="C243" s="76" t="s">
        <v>124</v>
      </c>
      <c r="E243" s="87"/>
      <c r="F243" s="88"/>
      <c r="G243" s="88"/>
      <c r="H243" s="88"/>
      <c r="I243" s="89"/>
      <c r="J243" s="89"/>
      <c r="K243" s="86" t="n">
        <f aca="false">E243+I243+J243</f>
        <v>0</v>
      </c>
    </row>
    <row r="244" s="2" customFormat="true" ht="11.85" hidden="true" customHeight="true" outlineLevel="2" collapsed="false">
      <c r="B244" s="75" t="n">
        <v>509030000</v>
      </c>
      <c r="C244" s="76" t="s">
        <v>125</v>
      </c>
      <c r="E244" s="87"/>
      <c r="F244" s="88"/>
      <c r="G244" s="88"/>
      <c r="H244" s="88"/>
      <c r="I244" s="89"/>
      <c r="J244" s="89"/>
      <c r="K244" s="86" t="n">
        <f aca="false">E244+I244+J244</f>
        <v>0</v>
      </c>
    </row>
    <row r="245" s="2" customFormat="true" ht="11.85" hidden="true" customHeight="true" outlineLevel="2" collapsed="false">
      <c r="B245" s="75" t="n">
        <v>509040000</v>
      </c>
      <c r="C245" s="76" t="s">
        <v>126</v>
      </c>
      <c r="E245" s="87"/>
      <c r="F245" s="88"/>
      <c r="G245" s="88"/>
      <c r="H245" s="88"/>
      <c r="I245" s="89"/>
      <c r="J245" s="89"/>
      <c r="K245" s="86" t="n">
        <f aca="false">E245+I245+J245</f>
        <v>0</v>
      </c>
    </row>
    <row r="246" s="2" customFormat="true" ht="11.85" hidden="true" customHeight="true" outlineLevel="2" collapsed="false">
      <c r="B246" s="75" t="n">
        <v>509050000</v>
      </c>
      <c r="C246" s="76" t="s">
        <v>127</v>
      </c>
      <c r="E246" s="87"/>
      <c r="F246" s="88"/>
      <c r="G246" s="88"/>
      <c r="H246" s="88"/>
      <c r="I246" s="89"/>
      <c r="J246" s="89"/>
      <c r="K246" s="86" t="n">
        <f aca="false">E246+I246+J246</f>
        <v>0</v>
      </c>
    </row>
    <row r="247" s="2" customFormat="true" ht="11.85" hidden="false" customHeight="true" outlineLevel="1" collapsed="true">
      <c r="B247" s="69" t="n">
        <v>510000000</v>
      </c>
      <c r="C247" s="70" t="s">
        <v>128</v>
      </c>
      <c r="E247" s="71" t="n">
        <f aca="false">E248+E249+E250+E251+E252+E253+E254</f>
        <v>0</v>
      </c>
      <c r="F247" s="72"/>
      <c r="G247" s="72"/>
      <c r="H247" s="72"/>
      <c r="I247" s="73" t="n">
        <f aca="false">I248+I249+I250+I251+I252+I253+I254</f>
        <v>0</v>
      </c>
      <c r="J247" s="73" t="n">
        <f aca="false">J248+J249+J250+J251+J252+J253+J254</f>
        <v>0</v>
      </c>
      <c r="K247" s="74" t="n">
        <f aca="false">E247+I247+J247</f>
        <v>0</v>
      </c>
    </row>
    <row r="248" s="2" customFormat="true" ht="11.85" hidden="true" customHeight="true" outlineLevel="2" collapsed="false">
      <c r="B248" s="75" t="n">
        <v>510010000</v>
      </c>
      <c r="C248" s="76" t="s">
        <v>129</v>
      </c>
      <c r="E248" s="87"/>
      <c r="F248" s="88"/>
      <c r="G248" s="88"/>
      <c r="H248" s="88"/>
      <c r="I248" s="89"/>
      <c r="J248" s="89"/>
      <c r="K248" s="86" t="n">
        <f aca="false">E248+I248+J248</f>
        <v>0</v>
      </c>
    </row>
    <row r="249" s="2" customFormat="true" ht="11.85" hidden="true" customHeight="true" outlineLevel="2" collapsed="false">
      <c r="B249" s="75" t="n">
        <v>510020000</v>
      </c>
      <c r="C249" s="76" t="s">
        <v>130</v>
      </c>
      <c r="E249" s="87"/>
      <c r="F249" s="88"/>
      <c r="G249" s="88"/>
      <c r="H249" s="88"/>
      <c r="I249" s="89"/>
      <c r="J249" s="89"/>
      <c r="K249" s="86" t="n">
        <f aca="false">E249+I249+J249</f>
        <v>0</v>
      </c>
    </row>
    <row r="250" s="2" customFormat="true" ht="11.85" hidden="true" customHeight="true" outlineLevel="2" collapsed="false">
      <c r="B250" s="75" t="n">
        <v>510030000</v>
      </c>
      <c r="C250" s="76" t="s">
        <v>131</v>
      </c>
      <c r="E250" s="87"/>
      <c r="F250" s="88"/>
      <c r="G250" s="88"/>
      <c r="H250" s="88"/>
      <c r="I250" s="89"/>
      <c r="J250" s="89"/>
      <c r="K250" s="86" t="n">
        <f aca="false">E250+I250+J250</f>
        <v>0</v>
      </c>
    </row>
    <row r="251" s="2" customFormat="true" ht="11.85" hidden="true" customHeight="true" outlineLevel="2" collapsed="false">
      <c r="B251" s="75" t="n">
        <v>510040000</v>
      </c>
      <c r="C251" s="76" t="s">
        <v>132</v>
      </c>
      <c r="E251" s="87"/>
      <c r="F251" s="88"/>
      <c r="G251" s="88"/>
      <c r="H251" s="88"/>
      <c r="I251" s="89"/>
      <c r="J251" s="89"/>
      <c r="K251" s="86" t="n">
        <f aca="false">E251+I251+J251</f>
        <v>0</v>
      </c>
    </row>
    <row r="252" s="2" customFormat="true" ht="11.85" hidden="true" customHeight="true" outlineLevel="2" collapsed="false">
      <c r="B252" s="75" t="n">
        <v>510050000</v>
      </c>
      <c r="C252" s="76" t="s">
        <v>133</v>
      </c>
      <c r="E252" s="87"/>
      <c r="F252" s="88"/>
      <c r="G252" s="88"/>
      <c r="H252" s="88"/>
      <c r="I252" s="89"/>
      <c r="J252" s="89"/>
      <c r="K252" s="86" t="n">
        <f aca="false">E252+I252+J252</f>
        <v>0</v>
      </c>
    </row>
    <row r="253" s="2" customFormat="true" ht="11.85" hidden="true" customHeight="true" outlineLevel="2" collapsed="false">
      <c r="B253" s="75" t="n">
        <v>510060000</v>
      </c>
      <c r="C253" s="76" t="s">
        <v>134</v>
      </c>
      <c r="E253" s="87"/>
      <c r="F253" s="88"/>
      <c r="G253" s="88"/>
      <c r="H253" s="88"/>
      <c r="I253" s="89"/>
      <c r="J253" s="89"/>
      <c r="K253" s="86" t="n">
        <f aca="false">E253+I253+J253</f>
        <v>0</v>
      </c>
    </row>
    <row r="254" s="2" customFormat="true" ht="11.85" hidden="true" customHeight="true" outlineLevel="2" collapsed="false">
      <c r="B254" s="75" t="n">
        <v>510070000</v>
      </c>
      <c r="C254" s="76" t="s">
        <v>135</v>
      </c>
      <c r="E254" s="87"/>
      <c r="F254" s="88"/>
      <c r="G254" s="88"/>
      <c r="H254" s="88"/>
      <c r="I254" s="89"/>
      <c r="J254" s="89"/>
      <c r="K254" s="86" t="n">
        <f aca="false">E254+I254+J254</f>
        <v>0</v>
      </c>
    </row>
    <row r="255" s="2" customFormat="true" ht="11.85" hidden="false" customHeight="true" outlineLevel="1" collapsed="true">
      <c r="B255" s="69" t="n">
        <v>511000000</v>
      </c>
      <c r="C255" s="70" t="s">
        <v>136</v>
      </c>
      <c r="E255" s="71" t="n">
        <f aca="false">E256+E257+E260+E261</f>
        <v>0</v>
      </c>
      <c r="F255" s="72"/>
      <c r="G255" s="72"/>
      <c r="H255" s="72"/>
      <c r="I255" s="73" t="n">
        <f aca="false">I256+I257+I260+I261</f>
        <v>0</v>
      </c>
      <c r="J255" s="73" t="n">
        <f aca="false">J256+J257+J260+J261</f>
        <v>0</v>
      </c>
      <c r="K255" s="74" t="n">
        <f aca="false">E255+I255+J255</f>
        <v>0</v>
      </c>
    </row>
    <row r="256" s="2" customFormat="true" ht="11.85" hidden="true" customHeight="true" outlineLevel="2" collapsed="false">
      <c r="B256" s="75" t="n">
        <v>511010000</v>
      </c>
      <c r="C256" s="76" t="s">
        <v>137</v>
      </c>
      <c r="E256" s="87"/>
      <c r="F256" s="88"/>
      <c r="G256" s="88"/>
      <c r="H256" s="88"/>
      <c r="I256" s="89"/>
      <c r="J256" s="89"/>
      <c r="K256" s="86" t="n">
        <f aca="false">E256+I256+J256</f>
        <v>0</v>
      </c>
    </row>
    <row r="257" s="2" customFormat="true" ht="11.85" hidden="true" customHeight="true" outlineLevel="2" collapsed="false">
      <c r="B257" s="75" t="n">
        <v>511020000</v>
      </c>
      <c r="C257" s="76" t="s">
        <v>138</v>
      </c>
      <c r="E257" s="77" t="n">
        <f aca="false">SUM(E258:E259)</f>
        <v>0</v>
      </c>
      <c r="F257" s="78"/>
      <c r="G257" s="78"/>
      <c r="H257" s="78"/>
      <c r="I257" s="79" t="n">
        <f aca="false">SUM(I258:I259)</f>
        <v>0</v>
      </c>
      <c r="J257" s="79" t="n">
        <f aca="false">SUM(J258:J259)</f>
        <v>0</v>
      </c>
      <c r="K257" s="80" t="n">
        <f aca="false">E257+I257+J257</f>
        <v>0</v>
      </c>
    </row>
    <row r="258" s="2" customFormat="true" ht="11.85" hidden="true" customHeight="true" outlineLevel="3" collapsed="false">
      <c r="B258" s="81" t="n">
        <v>511020100</v>
      </c>
      <c r="C258" s="82" t="s">
        <v>139</v>
      </c>
      <c r="E258" s="87"/>
      <c r="F258" s="88"/>
      <c r="G258" s="88"/>
      <c r="H258" s="88"/>
      <c r="I258" s="89"/>
      <c r="J258" s="89"/>
      <c r="K258" s="86" t="n">
        <f aca="false">E258+I258+J258</f>
        <v>0</v>
      </c>
    </row>
    <row r="259" s="2" customFormat="true" ht="11.85" hidden="true" customHeight="true" outlineLevel="3" collapsed="false">
      <c r="B259" s="81" t="n">
        <v>511020200</v>
      </c>
      <c r="C259" s="82" t="s">
        <v>140</v>
      </c>
      <c r="E259" s="87"/>
      <c r="F259" s="88"/>
      <c r="G259" s="88"/>
      <c r="H259" s="88"/>
      <c r="I259" s="89"/>
      <c r="J259" s="89"/>
      <c r="K259" s="86" t="n">
        <f aca="false">E259+I259+J259</f>
        <v>0</v>
      </c>
    </row>
    <row r="260" s="2" customFormat="true" ht="11.85" hidden="true" customHeight="true" outlineLevel="2" collapsed="false">
      <c r="B260" s="75" t="n">
        <v>511030000</v>
      </c>
      <c r="C260" s="76" t="s">
        <v>141</v>
      </c>
      <c r="E260" s="87"/>
      <c r="F260" s="88"/>
      <c r="G260" s="88"/>
      <c r="H260" s="88"/>
      <c r="I260" s="89"/>
      <c r="J260" s="89"/>
      <c r="K260" s="86" t="n">
        <f aca="false">E260+I260+J260</f>
        <v>0</v>
      </c>
    </row>
    <row r="261" s="2" customFormat="true" ht="11.85" hidden="true" customHeight="true" outlineLevel="2" collapsed="false">
      <c r="B261" s="75" t="n">
        <v>511040000</v>
      </c>
      <c r="C261" s="76" t="s">
        <v>142</v>
      </c>
      <c r="E261" s="87"/>
      <c r="F261" s="88"/>
      <c r="G261" s="88"/>
      <c r="H261" s="88"/>
      <c r="I261" s="89"/>
      <c r="J261" s="89"/>
      <c r="K261" s="86" t="n">
        <f aca="false">E261+I261+J261</f>
        <v>0</v>
      </c>
    </row>
    <row r="262" s="2" customFormat="true" ht="11.85" hidden="false" customHeight="true" outlineLevel="1" collapsed="true">
      <c r="B262" s="69" t="n">
        <v>512000000</v>
      </c>
      <c r="C262" s="70" t="s">
        <v>143</v>
      </c>
      <c r="E262" s="71" t="n">
        <f aca="false">E263+E265</f>
        <v>52500</v>
      </c>
      <c r="F262" s="72"/>
      <c r="G262" s="72"/>
      <c r="H262" s="72"/>
      <c r="I262" s="73" t="n">
        <f aca="false">I263+I265</f>
        <v>0</v>
      </c>
      <c r="J262" s="73" t="n">
        <f aca="false">J263+J265</f>
        <v>0</v>
      </c>
      <c r="K262" s="74" t="n">
        <f aca="false">E262+I262+J262</f>
        <v>52500</v>
      </c>
    </row>
    <row r="263" s="2" customFormat="true" ht="11.85" hidden="true" customHeight="true" outlineLevel="2" collapsed="false">
      <c r="B263" s="75" t="n">
        <v>512010000</v>
      </c>
      <c r="C263" s="76" t="s">
        <v>144</v>
      </c>
      <c r="E263" s="77" t="n">
        <f aca="false">E264</f>
        <v>36000</v>
      </c>
      <c r="F263" s="78"/>
      <c r="G263" s="78"/>
      <c r="H263" s="78"/>
      <c r="I263" s="79" t="n">
        <f aca="false">I264</f>
        <v>0</v>
      </c>
      <c r="J263" s="79" t="n">
        <f aca="false">J264</f>
        <v>0</v>
      </c>
      <c r="K263" s="80" t="n">
        <f aca="false">E263+I263+J263</f>
        <v>36000</v>
      </c>
    </row>
    <row r="264" s="2" customFormat="true" ht="11.85" hidden="true" customHeight="true" outlineLevel="3" collapsed="false">
      <c r="B264" s="81" t="n">
        <v>512010100</v>
      </c>
      <c r="C264" s="82" t="s">
        <v>145</v>
      </c>
      <c r="E264" s="87" t="n">
        <v>36000</v>
      </c>
      <c r="F264" s="88"/>
      <c r="G264" s="88"/>
      <c r="H264" s="88"/>
      <c r="I264" s="89"/>
      <c r="J264" s="89"/>
      <c r="K264" s="86" t="n">
        <f aca="false">E264+I264+J264</f>
        <v>36000</v>
      </c>
    </row>
    <row r="265" s="2" customFormat="true" ht="11.85" hidden="true" customHeight="true" outlineLevel="2" collapsed="false">
      <c r="B265" s="75" t="n">
        <v>512020000</v>
      </c>
      <c r="C265" s="76" t="s">
        <v>146</v>
      </c>
      <c r="E265" s="77" t="n">
        <f aca="false">E266+E267+E268+E269+E270</f>
        <v>16500</v>
      </c>
      <c r="F265" s="78"/>
      <c r="G265" s="78"/>
      <c r="H265" s="78"/>
      <c r="I265" s="79" t="n">
        <f aca="false">I266+I267+I268+I269+I270</f>
        <v>0</v>
      </c>
      <c r="J265" s="79" t="n">
        <f aca="false">J266+J267+J268+J269+J270</f>
        <v>0</v>
      </c>
      <c r="K265" s="80" t="n">
        <f aca="false">E265+I265+J265</f>
        <v>16500</v>
      </c>
    </row>
    <row r="266" s="2" customFormat="true" ht="11.85" hidden="true" customHeight="true" outlineLevel="3" collapsed="false">
      <c r="B266" s="81" t="n">
        <v>512020100</v>
      </c>
      <c r="C266" s="82" t="s">
        <v>147</v>
      </c>
      <c r="E266" s="87" t="n">
        <v>12000</v>
      </c>
      <c r="F266" s="88"/>
      <c r="G266" s="88"/>
      <c r="H266" s="88"/>
      <c r="I266" s="89"/>
      <c r="J266" s="89"/>
      <c r="K266" s="86" t="n">
        <f aca="false">E266+I266+J266</f>
        <v>12000</v>
      </c>
    </row>
    <row r="267" s="2" customFormat="true" ht="11.85" hidden="true" customHeight="true" outlineLevel="3" collapsed="false">
      <c r="B267" s="81" t="n">
        <v>512020200</v>
      </c>
      <c r="C267" s="82" t="s">
        <v>148</v>
      </c>
      <c r="E267" s="87"/>
      <c r="F267" s="88"/>
      <c r="G267" s="88"/>
      <c r="H267" s="88"/>
      <c r="I267" s="89"/>
      <c r="J267" s="93"/>
      <c r="K267" s="86" t="n">
        <f aca="false">E267+I267+J267</f>
        <v>0</v>
      </c>
    </row>
    <row r="268" s="2" customFormat="true" ht="11.85" hidden="true" customHeight="true" outlineLevel="3" collapsed="false">
      <c r="B268" s="81" t="n">
        <v>512020300</v>
      </c>
      <c r="C268" s="82" t="s">
        <v>149</v>
      </c>
      <c r="E268" s="87" t="n">
        <v>4500</v>
      </c>
      <c r="F268" s="88"/>
      <c r="G268" s="88"/>
      <c r="H268" s="88"/>
      <c r="I268" s="89"/>
      <c r="J268" s="89"/>
      <c r="K268" s="86" t="n">
        <f aca="false">E268+I268+J268</f>
        <v>4500</v>
      </c>
    </row>
    <row r="269" s="2" customFormat="true" ht="11.85" hidden="true" customHeight="true" outlineLevel="3" collapsed="false">
      <c r="B269" s="81" t="n">
        <v>512020400</v>
      </c>
      <c r="C269" s="82" t="s">
        <v>150</v>
      </c>
      <c r="E269" s="87"/>
      <c r="F269" s="88"/>
      <c r="G269" s="88"/>
      <c r="H269" s="88"/>
      <c r="I269" s="89"/>
      <c r="J269" s="89"/>
      <c r="K269" s="86" t="n">
        <f aca="false">E269+I269+J269</f>
        <v>0</v>
      </c>
    </row>
    <row r="270" s="2" customFormat="true" ht="11.85" hidden="true" customHeight="true" outlineLevel="3" collapsed="false">
      <c r="B270" s="81" t="n">
        <v>512020500</v>
      </c>
      <c r="C270" s="82" t="s">
        <v>151</v>
      </c>
      <c r="E270" s="87"/>
      <c r="F270" s="88"/>
      <c r="G270" s="88"/>
      <c r="H270" s="88"/>
      <c r="I270" s="89"/>
      <c r="J270" s="93"/>
      <c r="K270" s="86" t="n">
        <f aca="false">E270+I270+J270</f>
        <v>0</v>
      </c>
    </row>
    <row r="271" s="2" customFormat="true" ht="11.85" hidden="false" customHeight="true" outlineLevel="1" collapsed="true">
      <c r="B271" s="69" t="n">
        <v>513000000</v>
      </c>
      <c r="C271" s="70" t="s">
        <v>152</v>
      </c>
      <c r="E271" s="71" t="n">
        <f aca="false">E272+E273+E274</f>
        <v>377000</v>
      </c>
      <c r="F271" s="72"/>
      <c r="G271" s="72"/>
      <c r="H271" s="72"/>
      <c r="I271" s="73" t="n">
        <f aca="false">I272+I273+I274</f>
        <v>0</v>
      </c>
      <c r="J271" s="73" t="n">
        <f aca="false">J272+J273+J274</f>
        <v>0</v>
      </c>
      <c r="K271" s="74" t="n">
        <f aca="false">E271+I271+J271</f>
        <v>377000</v>
      </c>
      <c r="L271" s="94"/>
      <c r="M271" s="94"/>
    </row>
    <row r="272" s="2" customFormat="true" ht="12" hidden="true" customHeight="true" outlineLevel="2" collapsed="false">
      <c r="B272" s="75" t="n">
        <v>513010000</v>
      </c>
      <c r="C272" s="76" t="s">
        <v>153</v>
      </c>
      <c r="E272" s="87" t="n">
        <v>154000</v>
      </c>
      <c r="F272" s="88"/>
      <c r="G272" s="88"/>
      <c r="H272" s="88"/>
      <c r="I272" s="89"/>
      <c r="J272" s="89"/>
      <c r="K272" s="86" t="n">
        <f aca="false">E272+I272+J272</f>
        <v>154000</v>
      </c>
    </row>
    <row r="273" s="2" customFormat="true" ht="12" hidden="true" customHeight="true" outlineLevel="2" collapsed="false">
      <c r="B273" s="75" t="n">
        <v>513020000</v>
      </c>
      <c r="C273" s="76" t="s">
        <v>154</v>
      </c>
      <c r="E273" s="87" t="n">
        <v>223000</v>
      </c>
      <c r="F273" s="88"/>
      <c r="G273" s="88"/>
      <c r="H273" s="88"/>
      <c r="I273" s="89"/>
      <c r="J273" s="89"/>
      <c r="K273" s="86" t="n">
        <f aca="false">E273+I273+J273</f>
        <v>223000</v>
      </c>
      <c r="L273" s="95"/>
    </row>
    <row r="274" s="2" customFormat="true" ht="12" hidden="true" customHeight="true" outlineLevel="2" collapsed="false">
      <c r="B274" s="75" t="n">
        <v>513030000</v>
      </c>
      <c r="C274" s="76" t="s">
        <v>155</v>
      </c>
      <c r="E274" s="87"/>
      <c r="F274" s="88"/>
      <c r="G274" s="88"/>
      <c r="H274" s="88"/>
      <c r="I274" s="89"/>
      <c r="J274" s="89"/>
      <c r="K274" s="86" t="n">
        <f aca="false">E274+I274+J274</f>
        <v>0</v>
      </c>
    </row>
    <row r="275" s="2" customFormat="true" ht="11.85" hidden="false" customHeight="true" outlineLevel="1" collapsed="true">
      <c r="B275" s="69" t="n">
        <v>514000000</v>
      </c>
      <c r="C275" s="70" t="s">
        <v>156</v>
      </c>
      <c r="E275" s="71" t="n">
        <f aca="false">E276+E277+E280+E281</f>
        <v>25000</v>
      </c>
      <c r="F275" s="72"/>
      <c r="G275" s="72"/>
      <c r="H275" s="72"/>
      <c r="I275" s="73" t="n">
        <f aca="false">I276+I277+I280+I281</f>
        <v>0</v>
      </c>
      <c r="J275" s="73" t="n">
        <f aca="false">J276+J277+J280+J281</f>
        <v>0</v>
      </c>
      <c r="K275" s="74" t="n">
        <f aca="false">E275+I275+J275</f>
        <v>25000</v>
      </c>
    </row>
    <row r="276" s="2" customFormat="true" ht="11.85" hidden="true" customHeight="true" outlineLevel="2" collapsed="false">
      <c r="B276" s="75" t="n">
        <v>514010000</v>
      </c>
      <c r="C276" s="76" t="s">
        <v>157</v>
      </c>
      <c r="E276" s="87" t="n">
        <v>25000</v>
      </c>
      <c r="F276" s="88"/>
      <c r="G276" s="88"/>
      <c r="H276" s="88"/>
      <c r="I276" s="89"/>
      <c r="J276" s="89"/>
      <c r="K276" s="86" t="n">
        <f aca="false">E276+I276+J276</f>
        <v>25000</v>
      </c>
    </row>
    <row r="277" s="2" customFormat="true" ht="11.85" hidden="true" customHeight="true" outlineLevel="2" collapsed="false">
      <c r="B277" s="75" t="n">
        <v>514020000</v>
      </c>
      <c r="C277" s="76" t="s">
        <v>158</v>
      </c>
      <c r="E277" s="77" t="n">
        <f aca="false">E278+E279</f>
        <v>0</v>
      </c>
      <c r="F277" s="78"/>
      <c r="G277" s="78"/>
      <c r="H277" s="78"/>
      <c r="I277" s="79" t="n">
        <f aca="false">I278+I279</f>
        <v>0</v>
      </c>
      <c r="J277" s="79" t="n">
        <f aca="false">J278+J279</f>
        <v>0</v>
      </c>
      <c r="K277" s="80" t="n">
        <f aca="false">E277+I277+J277</f>
        <v>0</v>
      </c>
    </row>
    <row r="278" s="2" customFormat="true" ht="11.85" hidden="true" customHeight="true" outlineLevel="3" collapsed="false">
      <c r="B278" s="81" t="n">
        <v>514020100</v>
      </c>
      <c r="C278" s="82" t="s">
        <v>159</v>
      </c>
      <c r="E278" s="87"/>
      <c r="F278" s="88"/>
      <c r="G278" s="88"/>
      <c r="H278" s="88"/>
      <c r="I278" s="89"/>
      <c r="J278" s="89"/>
      <c r="K278" s="86" t="n">
        <f aca="false">E278+I278+J278</f>
        <v>0</v>
      </c>
    </row>
    <row r="279" s="2" customFormat="true" ht="11.85" hidden="true" customHeight="true" outlineLevel="3" collapsed="false">
      <c r="B279" s="81" t="n">
        <v>514020200</v>
      </c>
      <c r="C279" s="82" t="s">
        <v>160</v>
      </c>
      <c r="E279" s="87"/>
      <c r="F279" s="88"/>
      <c r="G279" s="88"/>
      <c r="H279" s="88"/>
      <c r="I279" s="89"/>
      <c r="J279" s="89"/>
      <c r="K279" s="86" t="n">
        <f aca="false">E279+I279+J279</f>
        <v>0</v>
      </c>
    </row>
    <row r="280" s="2" customFormat="true" ht="11.85" hidden="true" customHeight="true" outlineLevel="2" collapsed="false">
      <c r="B280" s="75" t="n">
        <v>514030000</v>
      </c>
      <c r="C280" s="76" t="s">
        <v>161</v>
      </c>
      <c r="E280" s="87"/>
      <c r="F280" s="88"/>
      <c r="G280" s="88"/>
      <c r="H280" s="88"/>
      <c r="I280" s="89"/>
      <c r="J280" s="89"/>
      <c r="K280" s="86" t="n">
        <f aca="false">E280+I280+J280</f>
        <v>0</v>
      </c>
    </row>
    <row r="281" s="2" customFormat="true" ht="11.85" hidden="true" customHeight="true" outlineLevel="2" collapsed="false">
      <c r="B281" s="75" t="n">
        <v>514040000</v>
      </c>
      <c r="C281" s="76" t="s">
        <v>162</v>
      </c>
      <c r="E281" s="87"/>
      <c r="F281" s="88"/>
      <c r="G281" s="88"/>
      <c r="H281" s="88"/>
      <c r="I281" s="89"/>
      <c r="J281" s="89"/>
      <c r="K281" s="86" t="n">
        <f aca="false">E281+I281+J281</f>
        <v>0</v>
      </c>
    </row>
    <row r="282" s="2" customFormat="true" ht="11.85" hidden="false" customHeight="true" outlineLevel="1" collapsed="true">
      <c r="B282" s="69" t="n">
        <v>515000000</v>
      </c>
      <c r="C282" s="70" t="s">
        <v>163</v>
      </c>
      <c r="E282" s="71" t="n">
        <f aca="false">E283+E284</f>
        <v>0</v>
      </c>
      <c r="F282" s="72"/>
      <c r="G282" s="72"/>
      <c r="H282" s="72"/>
      <c r="I282" s="73" t="n">
        <f aca="false">I283+I284</f>
        <v>0</v>
      </c>
      <c r="J282" s="73" t="n">
        <f aca="false">J283+J284</f>
        <v>0</v>
      </c>
      <c r="K282" s="74" t="n">
        <f aca="false">E282+I282+J282</f>
        <v>0</v>
      </c>
    </row>
    <row r="283" s="2" customFormat="true" ht="11.85" hidden="true" customHeight="true" outlineLevel="2" collapsed="false">
      <c r="B283" s="75" t="n">
        <v>515010000</v>
      </c>
      <c r="C283" s="76" t="s">
        <v>164</v>
      </c>
      <c r="E283" s="87"/>
      <c r="F283" s="88"/>
      <c r="G283" s="88"/>
      <c r="H283" s="88"/>
      <c r="I283" s="89"/>
      <c r="J283" s="89"/>
      <c r="K283" s="86" t="n">
        <f aca="false">E283+I283+J283</f>
        <v>0</v>
      </c>
    </row>
    <row r="284" s="2" customFormat="true" ht="11.85" hidden="true" customHeight="true" outlineLevel="2" collapsed="false">
      <c r="B284" s="75" t="n">
        <v>515020000</v>
      </c>
      <c r="C284" s="76" t="s">
        <v>165</v>
      </c>
      <c r="E284" s="87"/>
      <c r="F284" s="88"/>
      <c r="G284" s="88"/>
      <c r="H284" s="88"/>
      <c r="I284" s="89"/>
      <c r="J284" s="89"/>
      <c r="K284" s="86" t="n">
        <f aca="false">E284+I284+J284</f>
        <v>0</v>
      </c>
    </row>
    <row r="285" s="2" customFormat="true" ht="11.85" hidden="false" customHeight="true" outlineLevel="1" collapsed="true">
      <c r="B285" s="69" t="n">
        <v>516000000</v>
      </c>
      <c r="C285" s="70" t="s">
        <v>166</v>
      </c>
      <c r="E285" s="71" t="n">
        <f aca="false">E286</f>
        <v>0</v>
      </c>
      <c r="F285" s="72"/>
      <c r="G285" s="72"/>
      <c r="H285" s="72"/>
      <c r="I285" s="73" t="n">
        <f aca="false">I286</f>
        <v>0</v>
      </c>
      <c r="J285" s="73" t="n">
        <f aca="false">J286</f>
        <v>0</v>
      </c>
      <c r="K285" s="74" t="n">
        <f aca="false">E285+I285+J285</f>
        <v>0</v>
      </c>
    </row>
    <row r="286" s="2" customFormat="true" ht="11.85" hidden="true" customHeight="true" outlineLevel="2" collapsed="false">
      <c r="B286" s="75" t="n">
        <v>516010000</v>
      </c>
      <c r="C286" s="76" t="s">
        <v>167</v>
      </c>
      <c r="E286" s="87"/>
      <c r="F286" s="88"/>
      <c r="G286" s="88"/>
      <c r="H286" s="88"/>
      <c r="I286" s="89"/>
      <c r="J286" s="89"/>
      <c r="K286" s="86" t="n">
        <f aca="false">E286+I286+J286</f>
        <v>0</v>
      </c>
    </row>
    <row r="287" s="2" customFormat="true" ht="11.85" hidden="false" customHeight="true" outlineLevel="1" collapsed="false">
      <c r="B287" s="69" t="n">
        <v>517000000</v>
      </c>
      <c r="C287" s="70" t="s">
        <v>168</v>
      </c>
      <c r="E287" s="87"/>
      <c r="F287" s="88"/>
      <c r="G287" s="88"/>
      <c r="H287" s="88"/>
      <c r="I287" s="89"/>
      <c r="J287" s="89"/>
      <c r="K287" s="86" t="n">
        <f aca="false">E287+I287+J287</f>
        <v>0</v>
      </c>
    </row>
    <row r="288" s="2" customFormat="true" ht="11.85" hidden="false" customHeight="true" outlineLevel="0" collapsed="false">
      <c r="B288" s="16" t="n">
        <v>600000000</v>
      </c>
      <c r="C288" s="17" t="s">
        <v>169</v>
      </c>
      <c r="E288" s="65" t="n">
        <f aca="false">E7-E170</f>
        <v>325880.500658762</v>
      </c>
      <c r="F288" s="66"/>
      <c r="G288" s="66"/>
      <c r="H288" s="66"/>
      <c r="I288" s="67" t="n">
        <f aca="false">I7-I170</f>
        <v>0</v>
      </c>
      <c r="J288" s="67" t="n">
        <f aca="false">J7-J170</f>
        <v>0</v>
      </c>
      <c r="K288" s="68" t="n">
        <f aca="false">E288+I288+J288</f>
        <v>325880.500658762</v>
      </c>
    </row>
    <row r="289" s="2" customFormat="true" ht="11.85" hidden="false" customHeight="true" outlineLevel="0" collapsed="false">
      <c r="B289" s="96" t="n">
        <v>5000000000</v>
      </c>
      <c r="C289" s="17" t="s">
        <v>170</v>
      </c>
      <c r="E289" s="65" t="n">
        <f aca="false">E290+E295+E303+E306+E318+E323+E333+E336+E340+E347+E362+E368+E371</f>
        <v>45600</v>
      </c>
      <c r="F289" s="66"/>
      <c r="G289" s="66"/>
      <c r="H289" s="66"/>
      <c r="I289" s="67" t="n">
        <f aca="false">I290+I295+I303+I306+I318+I323+I333+I336+I340+I347+I362+I368+I371</f>
        <v>0</v>
      </c>
      <c r="J289" s="67" t="n">
        <f aca="false">J290+J295+J303+J306+J318+J323+J333+J336+J340+J347+J362+J368+J371</f>
        <v>0</v>
      </c>
      <c r="K289" s="68" t="n">
        <f aca="false">E289+I289+J289</f>
        <v>45600</v>
      </c>
    </row>
    <row r="290" s="2" customFormat="true" ht="11.85" hidden="false" customHeight="true" outlineLevel="1" collapsed="false">
      <c r="B290" s="97" t="n">
        <v>5001000000</v>
      </c>
      <c r="C290" s="70" t="s">
        <v>53</v>
      </c>
      <c r="E290" s="71" t="n">
        <f aca="false">E291+E294</f>
        <v>10000</v>
      </c>
      <c r="F290" s="72"/>
      <c r="G290" s="72"/>
      <c r="H290" s="72"/>
      <c r="I290" s="73" t="n">
        <f aca="false">I291+I294</f>
        <v>0</v>
      </c>
      <c r="J290" s="73" t="n">
        <f aca="false">J291+J294</f>
        <v>0</v>
      </c>
      <c r="K290" s="74" t="n">
        <f aca="false">E290+I290+J290</f>
        <v>10000</v>
      </c>
    </row>
    <row r="291" s="2" customFormat="true" ht="11.85" hidden="true" customHeight="true" outlineLevel="2" collapsed="false">
      <c r="B291" s="98" t="n">
        <v>5001010000</v>
      </c>
      <c r="C291" s="76" t="s">
        <v>54</v>
      </c>
      <c r="E291" s="77" t="n">
        <f aca="false">E292+E293</f>
        <v>10000</v>
      </c>
      <c r="F291" s="78"/>
      <c r="G291" s="78"/>
      <c r="H291" s="78"/>
      <c r="I291" s="79" t="n">
        <f aca="false">I292+I293</f>
        <v>0</v>
      </c>
      <c r="J291" s="79" t="n">
        <f aca="false">J292+J293</f>
        <v>0</v>
      </c>
      <c r="K291" s="80" t="n">
        <f aca="false">E291+I291+J291</f>
        <v>10000</v>
      </c>
    </row>
    <row r="292" s="2" customFormat="true" ht="11.85" hidden="true" customHeight="true" outlineLevel="3" collapsed="false">
      <c r="B292" s="99" t="n">
        <v>5001010100</v>
      </c>
      <c r="C292" s="82" t="s">
        <v>55</v>
      </c>
      <c r="E292" s="87" t="n">
        <v>10000</v>
      </c>
      <c r="F292" s="88"/>
      <c r="G292" s="88"/>
      <c r="H292" s="88"/>
      <c r="I292" s="89"/>
      <c r="J292" s="89"/>
      <c r="K292" s="86" t="n">
        <f aca="false">E292+I292+J292</f>
        <v>10000</v>
      </c>
    </row>
    <row r="293" s="2" customFormat="true" ht="11.85" hidden="true" customHeight="true" outlineLevel="3" collapsed="false">
      <c r="B293" s="99" t="n">
        <v>5001010200</v>
      </c>
      <c r="C293" s="82" t="s">
        <v>56</v>
      </c>
      <c r="E293" s="87"/>
      <c r="F293" s="88"/>
      <c r="G293" s="88"/>
      <c r="H293" s="88"/>
      <c r="I293" s="89"/>
      <c r="J293" s="89"/>
      <c r="K293" s="86" t="n">
        <f aca="false">E293+I293+J293</f>
        <v>0</v>
      </c>
    </row>
    <row r="294" s="2" customFormat="true" ht="11.85" hidden="true" customHeight="true" outlineLevel="2" collapsed="false">
      <c r="B294" s="98" t="n">
        <v>5001020000</v>
      </c>
      <c r="C294" s="76" t="s">
        <v>71</v>
      </c>
      <c r="E294" s="87"/>
      <c r="F294" s="88"/>
      <c r="G294" s="88"/>
      <c r="H294" s="88"/>
      <c r="I294" s="89"/>
      <c r="J294" s="89"/>
      <c r="K294" s="86" t="n">
        <f aca="false">E294+I294+J294</f>
        <v>0</v>
      </c>
    </row>
    <row r="295" s="2" customFormat="true" ht="11.85" hidden="false" customHeight="true" outlineLevel="1" collapsed="true">
      <c r="B295" s="97" t="n">
        <v>5002000000</v>
      </c>
      <c r="C295" s="70" t="s">
        <v>72</v>
      </c>
      <c r="E295" s="71" t="n">
        <f aca="false">E296+E301+E302</f>
        <v>400</v>
      </c>
      <c r="F295" s="72"/>
      <c r="G295" s="72"/>
      <c r="H295" s="72"/>
      <c r="I295" s="73" t="n">
        <f aca="false">I296+I301+I302</f>
        <v>0</v>
      </c>
      <c r="J295" s="73" t="n">
        <f aca="false">J296+J301+J302</f>
        <v>0</v>
      </c>
      <c r="K295" s="74" t="n">
        <f aca="false">E295+I295+J295</f>
        <v>400</v>
      </c>
    </row>
    <row r="296" s="2" customFormat="true" ht="11.85" hidden="true" customHeight="true" outlineLevel="2" collapsed="false">
      <c r="B296" s="98" t="n">
        <v>5002010000</v>
      </c>
      <c r="C296" s="76" t="s">
        <v>73</v>
      </c>
      <c r="E296" s="77" t="n">
        <f aca="false">SUM(E297:E300)</f>
        <v>400</v>
      </c>
      <c r="F296" s="78"/>
      <c r="G296" s="78"/>
      <c r="H296" s="78"/>
      <c r="I296" s="79" t="n">
        <f aca="false">SUM(I297:I300)</f>
        <v>0</v>
      </c>
      <c r="J296" s="79" t="n">
        <f aca="false">SUM(J297:J300)</f>
        <v>0</v>
      </c>
      <c r="K296" s="80" t="n">
        <f aca="false">E296+I296+J296</f>
        <v>400</v>
      </c>
    </row>
    <row r="297" s="2" customFormat="true" ht="11.85" hidden="true" customHeight="true" outlineLevel="3" collapsed="false">
      <c r="B297" s="99" t="n">
        <v>5002010100</v>
      </c>
      <c r="C297" s="82" t="s">
        <v>74</v>
      </c>
      <c r="E297" s="87" t="n">
        <v>200</v>
      </c>
      <c r="F297" s="88"/>
      <c r="G297" s="88"/>
      <c r="H297" s="88"/>
      <c r="I297" s="89"/>
      <c r="J297" s="89"/>
      <c r="K297" s="86" t="n">
        <f aca="false">E297+I297+J297</f>
        <v>200</v>
      </c>
    </row>
    <row r="298" s="2" customFormat="true" ht="11.85" hidden="true" customHeight="true" outlineLevel="3" collapsed="false">
      <c r="B298" s="99" t="n">
        <v>5002010200</v>
      </c>
      <c r="C298" s="82" t="s">
        <v>75</v>
      </c>
      <c r="E298" s="87" t="n">
        <v>200</v>
      </c>
      <c r="F298" s="88"/>
      <c r="G298" s="88"/>
      <c r="H298" s="88"/>
      <c r="I298" s="89"/>
      <c r="J298" s="89"/>
      <c r="K298" s="86" t="n">
        <f aca="false">E298+I298+J298</f>
        <v>200</v>
      </c>
    </row>
    <row r="299" s="2" customFormat="true" ht="11.85" hidden="true" customHeight="true" outlineLevel="3" collapsed="false">
      <c r="B299" s="99" t="n">
        <v>5002010300</v>
      </c>
      <c r="C299" s="82" t="s">
        <v>76</v>
      </c>
      <c r="E299" s="87"/>
      <c r="F299" s="88"/>
      <c r="G299" s="88"/>
      <c r="H299" s="88"/>
      <c r="I299" s="89"/>
      <c r="J299" s="89"/>
      <c r="K299" s="86" t="n">
        <f aca="false">E299+I299+J299</f>
        <v>0</v>
      </c>
    </row>
    <row r="300" s="2" customFormat="true" ht="11.85" hidden="true" customHeight="true" outlineLevel="3" collapsed="false">
      <c r="B300" s="99" t="n">
        <v>5002010400</v>
      </c>
      <c r="C300" s="82" t="s">
        <v>77</v>
      </c>
      <c r="E300" s="87"/>
      <c r="F300" s="88"/>
      <c r="G300" s="88"/>
      <c r="H300" s="88"/>
      <c r="I300" s="89"/>
      <c r="J300" s="89"/>
      <c r="K300" s="86" t="n">
        <f aca="false">E300+I300+J300</f>
        <v>0</v>
      </c>
    </row>
    <row r="301" s="2" customFormat="true" ht="11.85" hidden="true" customHeight="true" outlineLevel="2" collapsed="false">
      <c r="B301" s="98" t="n">
        <v>5002020000</v>
      </c>
      <c r="C301" s="76" t="s">
        <v>78</v>
      </c>
      <c r="E301" s="87"/>
      <c r="F301" s="88"/>
      <c r="G301" s="88"/>
      <c r="H301" s="88"/>
      <c r="I301" s="89"/>
      <c r="J301" s="89"/>
      <c r="K301" s="86" t="n">
        <f aca="false">E301+I301+J301</f>
        <v>0</v>
      </c>
    </row>
    <row r="302" s="2" customFormat="true" ht="11.85" hidden="true" customHeight="true" outlineLevel="2" collapsed="false">
      <c r="B302" s="98" t="n">
        <v>5002030000</v>
      </c>
      <c r="C302" s="76" t="s">
        <v>79</v>
      </c>
      <c r="E302" s="87"/>
      <c r="F302" s="88"/>
      <c r="G302" s="88"/>
      <c r="H302" s="88"/>
      <c r="I302" s="89"/>
      <c r="J302" s="89"/>
      <c r="K302" s="86" t="n">
        <f aca="false">E302+I302+J302</f>
        <v>0</v>
      </c>
    </row>
    <row r="303" s="2" customFormat="true" ht="11.85" hidden="false" customHeight="true" outlineLevel="1" collapsed="true">
      <c r="B303" s="97" t="n">
        <v>5003000000</v>
      </c>
      <c r="C303" s="70" t="s">
        <v>90</v>
      </c>
      <c r="E303" s="71" t="n">
        <f aca="false">E304+E305</f>
        <v>0</v>
      </c>
      <c r="F303" s="72"/>
      <c r="G303" s="72"/>
      <c r="H303" s="72"/>
      <c r="I303" s="73" t="n">
        <f aca="false">I304+I305</f>
        <v>0</v>
      </c>
      <c r="J303" s="73" t="n">
        <f aca="false">J304+J305</f>
        <v>0</v>
      </c>
      <c r="K303" s="74" t="n">
        <f aca="false">E303+I303+J303</f>
        <v>0</v>
      </c>
    </row>
    <row r="304" s="2" customFormat="true" ht="11.85" hidden="true" customHeight="true" outlineLevel="2" collapsed="false">
      <c r="B304" s="98" t="n">
        <v>5003010000</v>
      </c>
      <c r="C304" s="76" t="s">
        <v>171</v>
      </c>
      <c r="E304" s="87"/>
      <c r="F304" s="88"/>
      <c r="G304" s="88"/>
      <c r="H304" s="88"/>
      <c r="I304" s="89"/>
      <c r="J304" s="89"/>
      <c r="K304" s="86" t="n">
        <f aca="false">E304+I304+J304</f>
        <v>0</v>
      </c>
    </row>
    <row r="305" s="2" customFormat="true" ht="11.85" hidden="true" customHeight="true" outlineLevel="2" collapsed="false">
      <c r="B305" s="98" t="n">
        <v>5003020000</v>
      </c>
      <c r="C305" s="76" t="s">
        <v>172</v>
      </c>
      <c r="E305" s="87"/>
      <c r="F305" s="88"/>
      <c r="G305" s="88"/>
      <c r="H305" s="88"/>
      <c r="I305" s="89"/>
      <c r="J305" s="89"/>
      <c r="K305" s="86" t="n">
        <f aca="false">E305+I305+J305</f>
        <v>0</v>
      </c>
    </row>
    <row r="306" s="2" customFormat="true" ht="11.85" hidden="false" customHeight="true" outlineLevel="1" collapsed="true">
      <c r="B306" s="97" t="n">
        <v>5004000000</v>
      </c>
      <c r="C306" s="70" t="s">
        <v>105</v>
      </c>
      <c r="E306" s="71" t="n">
        <f aca="false">E307+E311+E314+E315+E316+E317</f>
        <v>2200</v>
      </c>
      <c r="F306" s="72"/>
      <c r="G306" s="72"/>
      <c r="H306" s="72"/>
      <c r="I306" s="73" t="n">
        <f aca="false">I307+I311+I314+I315+I316+I317</f>
        <v>0</v>
      </c>
      <c r="J306" s="73" t="n">
        <f aca="false">J307+J311+J314+J315+J316+J317</f>
        <v>0</v>
      </c>
      <c r="K306" s="74" t="n">
        <f aca="false">E306+I306+J306</f>
        <v>2200</v>
      </c>
    </row>
    <row r="307" s="2" customFormat="true" ht="11.85" hidden="true" customHeight="true" outlineLevel="2" collapsed="false">
      <c r="B307" s="98" t="n">
        <v>5004010000</v>
      </c>
      <c r="C307" s="76" t="s">
        <v>106</v>
      </c>
      <c r="E307" s="77" t="n">
        <f aca="false">SUM(E308:E310)</f>
        <v>0</v>
      </c>
      <c r="F307" s="78"/>
      <c r="G307" s="78"/>
      <c r="H307" s="78"/>
      <c r="I307" s="79" t="n">
        <f aca="false">SUM(I308:I310)</f>
        <v>0</v>
      </c>
      <c r="J307" s="79" t="n">
        <f aca="false">SUM(J308:J310)</f>
        <v>0</v>
      </c>
      <c r="K307" s="80" t="n">
        <f aca="false">E307+I307+J307</f>
        <v>0</v>
      </c>
    </row>
    <row r="308" s="2" customFormat="true" ht="11.85" hidden="true" customHeight="true" outlineLevel="3" collapsed="false">
      <c r="B308" s="99" t="n">
        <v>5004010100</v>
      </c>
      <c r="C308" s="82" t="s">
        <v>107</v>
      </c>
      <c r="E308" s="87"/>
      <c r="F308" s="88"/>
      <c r="G308" s="88"/>
      <c r="H308" s="88"/>
      <c r="I308" s="89"/>
      <c r="J308" s="89"/>
      <c r="K308" s="86" t="n">
        <f aca="false">E308+I308+J308</f>
        <v>0</v>
      </c>
    </row>
    <row r="309" s="2" customFormat="true" ht="11.85" hidden="true" customHeight="true" outlineLevel="3" collapsed="false">
      <c r="B309" s="99" t="n">
        <v>5004010200</v>
      </c>
      <c r="C309" s="82" t="s">
        <v>108</v>
      </c>
      <c r="E309" s="87"/>
      <c r="F309" s="88"/>
      <c r="G309" s="88"/>
      <c r="H309" s="88"/>
      <c r="I309" s="89"/>
      <c r="J309" s="89"/>
      <c r="K309" s="86" t="n">
        <f aca="false">E309+I309+J309</f>
        <v>0</v>
      </c>
    </row>
    <row r="310" s="2" customFormat="true" ht="11.85" hidden="true" customHeight="true" outlineLevel="3" collapsed="false">
      <c r="B310" s="99" t="n">
        <v>5004010300</v>
      </c>
      <c r="C310" s="82" t="s">
        <v>109</v>
      </c>
      <c r="E310" s="87"/>
      <c r="F310" s="88"/>
      <c r="G310" s="88"/>
      <c r="H310" s="88"/>
      <c r="I310" s="89"/>
      <c r="J310" s="89"/>
      <c r="K310" s="86" t="n">
        <f aca="false">E310+I310+J310</f>
        <v>0</v>
      </c>
    </row>
    <row r="311" s="2" customFormat="true" ht="22.35" hidden="true" customHeight="true" outlineLevel="2" collapsed="true">
      <c r="B311" s="98" t="n">
        <v>5004020000</v>
      </c>
      <c r="C311" s="76" t="s">
        <v>110</v>
      </c>
      <c r="E311" s="77" t="n">
        <f aca="false">E312+E313</f>
        <v>500</v>
      </c>
      <c r="F311" s="78"/>
      <c r="G311" s="78"/>
      <c r="H311" s="78"/>
      <c r="I311" s="79" t="n">
        <f aca="false">I312+I313</f>
        <v>0</v>
      </c>
      <c r="J311" s="79" t="n">
        <f aca="false">J312+J313</f>
        <v>0</v>
      </c>
      <c r="K311" s="80" t="n">
        <f aca="false">E311+I311+J311</f>
        <v>500</v>
      </c>
    </row>
    <row r="312" s="2" customFormat="true" ht="22.35" hidden="true" customHeight="true" outlineLevel="3" collapsed="false">
      <c r="B312" s="99" t="n">
        <v>5004020100</v>
      </c>
      <c r="C312" s="82" t="s">
        <v>111</v>
      </c>
      <c r="E312" s="87" t="n">
        <v>500</v>
      </c>
      <c r="F312" s="88"/>
      <c r="G312" s="88"/>
      <c r="H312" s="88"/>
      <c r="I312" s="89"/>
      <c r="J312" s="89"/>
      <c r="K312" s="86" t="n">
        <f aca="false">E312+I312+J312</f>
        <v>500</v>
      </c>
    </row>
    <row r="313" s="2" customFormat="true" ht="22.35" hidden="true" customHeight="true" outlineLevel="3" collapsed="false">
      <c r="B313" s="99" t="n">
        <v>5004020200</v>
      </c>
      <c r="C313" s="82" t="s">
        <v>112</v>
      </c>
      <c r="E313" s="87"/>
      <c r="F313" s="88"/>
      <c r="G313" s="88"/>
      <c r="H313" s="88"/>
      <c r="I313" s="89"/>
      <c r="J313" s="89"/>
      <c r="K313" s="86" t="n">
        <f aca="false">E313+I313+J313</f>
        <v>0</v>
      </c>
    </row>
    <row r="314" s="2" customFormat="true" ht="11.85" hidden="true" customHeight="true" outlineLevel="2" collapsed="false">
      <c r="B314" s="98" t="n">
        <v>5004030000</v>
      </c>
      <c r="C314" s="76" t="s">
        <v>113</v>
      </c>
      <c r="E314" s="87" t="n">
        <v>200</v>
      </c>
      <c r="F314" s="88"/>
      <c r="G314" s="88"/>
      <c r="H314" s="88"/>
      <c r="I314" s="89"/>
      <c r="J314" s="89"/>
      <c r="K314" s="86" t="n">
        <f aca="false">E314+I314+J314</f>
        <v>200</v>
      </c>
    </row>
    <row r="315" s="2" customFormat="true" ht="11.85" hidden="true" customHeight="true" outlineLevel="2" collapsed="false">
      <c r="B315" s="98" t="n">
        <v>5004040000</v>
      </c>
      <c r="C315" s="76" t="s">
        <v>114</v>
      </c>
      <c r="E315" s="87" t="n">
        <v>500</v>
      </c>
      <c r="F315" s="88"/>
      <c r="G315" s="88"/>
      <c r="H315" s="88"/>
      <c r="I315" s="89"/>
      <c r="J315" s="89"/>
      <c r="K315" s="86" t="n">
        <f aca="false">E315+I315+J315</f>
        <v>500</v>
      </c>
    </row>
    <row r="316" s="2" customFormat="true" ht="22.35" hidden="true" customHeight="true" outlineLevel="2" collapsed="false">
      <c r="B316" s="98" t="n">
        <v>5004050000</v>
      </c>
      <c r="C316" s="76" t="s">
        <v>115</v>
      </c>
      <c r="E316" s="87" t="n">
        <v>1000</v>
      </c>
      <c r="F316" s="88"/>
      <c r="G316" s="88"/>
      <c r="H316" s="88"/>
      <c r="I316" s="89"/>
      <c r="J316" s="89"/>
      <c r="K316" s="86" t="n">
        <f aca="false">E316+I316+J316</f>
        <v>1000</v>
      </c>
    </row>
    <row r="317" s="2" customFormat="true" ht="11.85" hidden="true" customHeight="true" outlineLevel="2" collapsed="false">
      <c r="B317" s="98" t="n">
        <v>5004060000</v>
      </c>
      <c r="C317" s="76" t="s">
        <v>116</v>
      </c>
      <c r="E317" s="87"/>
      <c r="F317" s="88"/>
      <c r="G317" s="88"/>
      <c r="H317" s="88"/>
      <c r="I317" s="89"/>
      <c r="J317" s="89"/>
      <c r="K317" s="86" t="n">
        <f aca="false">E317+I317+J317</f>
        <v>0</v>
      </c>
    </row>
    <row r="318" s="2" customFormat="true" ht="11.85" hidden="false" customHeight="true" outlineLevel="1" collapsed="true">
      <c r="B318" s="97" t="n">
        <v>5005000000</v>
      </c>
      <c r="C318" s="70" t="s">
        <v>117</v>
      </c>
      <c r="E318" s="71" t="n">
        <f aca="false">E319+E320+E321+E322</f>
        <v>0</v>
      </c>
      <c r="F318" s="72"/>
      <c r="G318" s="72"/>
      <c r="H318" s="72"/>
      <c r="I318" s="73" t="n">
        <f aca="false">I319+I320+I321+I322</f>
        <v>0</v>
      </c>
      <c r="J318" s="73" t="n">
        <f aca="false">J319+J320+J321+J322</f>
        <v>0</v>
      </c>
      <c r="K318" s="74" t="n">
        <f aca="false">E318+I318+J318</f>
        <v>0</v>
      </c>
    </row>
    <row r="319" s="2" customFormat="true" ht="11.85" hidden="true" customHeight="true" outlineLevel="2" collapsed="false">
      <c r="B319" s="98" t="n">
        <v>5005010000</v>
      </c>
      <c r="C319" s="76" t="s">
        <v>118</v>
      </c>
      <c r="E319" s="87"/>
      <c r="F319" s="88"/>
      <c r="G319" s="88"/>
      <c r="H319" s="88"/>
      <c r="I319" s="89"/>
      <c r="J319" s="89"/>
      <c r="K319" s="86" t="n">
        <f aca="false">E319+I319+J319</f>
        <v>0</v>
      </c>
    </row>
    <row r="320" s="2" customFormat="true" ht="11.85" hidden="true" customHeight="true" outlineLevel="2" collapsed="false">
      <c r="B320" s="98" t="n">
        <v>5005020000</v>
      </c>
      <c r="C320" s="76" t="s">
        <v>119</v>
      </c>
      <c r="E320" s="87"/>
      <c r="F320" s="88"/>
      <c r="G320" s="88"/>
      <c r="H320" s="88"/>
      <c r="I320" s="89"/>
      <c r="J320" s="89"/>
      <c r="K320" s="86" t="n">
        <f aca="false">E320+I320+J320</f>
        <v>0</v>
      </c>
    </row>
    <row r="321" s="2" customFormat="true" ht="11.85" hidden="true" customHeight="true" outlineLevel="2" collapsed="false">
      <c r="B321" s="98" t="n">
        <v>5005030000</v>
      </c>
      <c r="C321" s="76" t="s">
        <v>120</v>
      </c>
      <c r="E321" s="87"/>
      <c r="F321" s="88"/>
      <c r="G321" s="88"/>
      <c r="H321" s="88"/>
      <c r="I321" s="89"/>
      <c r="J321" s="89"/>
      <c r="K321" s="86" t="n">
        <f aca="false">E321+I321+J321</f>
        <v>0</v>
      </c>
    </row>
    <row r="322" s="2" customFormat="true" ht="11.85" hidden="true" customHeight="true" outlineLevel="2" collapsed="false">
      <c r="B322" s="98" t="n">
        <v>5005040000</v>
      </c>
      <c r="C322" s="76" t="s">
        <v>121</v>
      </c>
      <c r="E322" s="87"/>
      <c r="F322" s="88"/>
      <c r="G322" s="88"/>
      <c r="H322" s="88"/>
      <c r="I322" s="89"/>
      <c r="J322" s="89"/>
      <c r="K322" s="86" t="n">
        <f aca="false">E322+I322+J322</f>
        <v>0</v>
      </c>
    </row>
    <row r="323" s="2" customFormat="true" ht="11.85" hidden="false" customHeight="true" outlineLevel="1" collapsed="true">
      <c r="B323" s="97" t="n">
        <v>5006000000</v>
      </c>
      <c r="C323" s="70" t="s">
        <v>136</v>
      </c>
      <c r="E323" s="71" t="n">
        <f aca="false">E324+E327+E331+E332</f>
        <v>3000</v>
      </c>
      <c r="F323" s="72"/>
      <c r="G323" s="72"/>
      <c r="H323" s="72"/>
      <c r="I323" s="73" t="n">
        <f aca="false">I324+I327+I331+I332</f>
        <v>0</v>
      </c>
      <c r="J323" s="73" t="n">
        <f aca="false">J324+J327+J331+J332</f>
        <v>0</v>
      </c>
      <c r="K323" s="74" t="n">
        <f aca="false">E323+I323+J323</f>
        <v>3000</v>
      </c>
    </row>
    <row r="324" s="2" customFormat="true" ht="11.85" hidden="true" customHeight="true" outlineLevel="2" collapsed="false">
      <c r="B324" s="98" t="n">
        <v>5006010000</v>
      </c>
      <c r="C324" s="76" t="s">
        <v>138</v>
      </c>
      <c r="E324" s="77" t="n">
        <f aca="false">E325+E326</f>
        <v>0</v>
      </c>
      <c r="F324" s="78"/>
      <c r="G324" s="78"/>
      <c r="H324" s="78"/>
      <c r="I324" s="79" t="n">
        <f aca="false">I325+I326</f>
        <v>0</v>
      </c>
      <c r="J324" s="79" t="n">
        <f aca="false">J325+J326</f>
        <v>0</v>
      </c>
      <c r="K324" s="80" t="n">
        <f aca="false">E324+I324+J324</f>
        <v>0</v>
      </c>
    </row>
    <row r="325" s="2" customFormat="true" ht="11.85" hidden="true" customHeight="true" outlineLevel="3" collapsed="false">
      <c r="B325" s="99" t="n">
        <v>5006010100</v>
      </c>
      <c r="C325" s="82" t="s">
        <v>139</v>
      </c>
      <c r="E325" s="87"/>
      <c r="F325" s="88"/>
      <c r="G325" s="88"/>
      <c r="H325" s="88"/>
      <c r="I325" s="89"/>
      <c r="J325" s="89"/>
      <c r="K325" s="86" t="n">
        <f aca="false">E325+I325+J325</f>
        <v>0</v>
      </c>
    </row>
    <row r="326" s="2" customFormat="true" ht="11.85" hidden="true" customHeight="true" outlineLevel="3" collapsed="false">
      <c r="B326" s="99" t="n">
        <v>5006010200</v>
      </c>
      <c r="C326" s="82" t="s">
        <v>140</v>
      </c>
      <c r="E326" s="87"/>
      <c r="F326" s="88"/>
      <c r="G326" s="88"/>
      <c r="H326" s="88"/>
      <c r="I326" s="89"/>
      <c r="J326" s="89"/>
      <c r="K326" s="86" t="n">
        <f aca="false">E326+I326+J326</f>
        <v>0</v>
      </c>
    </row>
    <row r="327" s="2" customFormat="true" ht="11.85" hidden="true" customHeight="true" outlineLevel="2" collapsed="false">
      <c r="B327" s="98" t="n">
        <v>5006020000</v>
      </c>
      <c r="C327" s="76" t="s">
        <v>173</v>
      </c>
      <c r="E327" s="77" t="n">
        <f aca="false">E328+E329+E330</f>
        <v>3000</v>
      </c>
      <c r="F327" s="78"/>
      <c r="G327" s="78"/>
      <c r="H327" s="78"/>
      <c r="I327" s="79" t="n">
        <f aca="false">I328+I329+I330</f>
        <v>0</v>
      </c>
      <c r="J327" s="79" t="n">
        <f aca="false">J328+J329+J330</f>
        <v>0</v>
      </c>
      <c r="K327" s="80" t="n">
        <f aca="false">E327+I327+J327</f>
        <v>3000</v>
      </c>
    </row>
    <row r="328" s="2" customFormat="true" ht="11.85" hidden="true" customHeight="true" outlineLevel="3" collapsed="false">
      <c r="B328" s="99" t="n">
        <v>5006020100</v>
      </c>
      <c r="C328" s="82" t="s">
        <v>174</v>
      </c>
      <c r="E328" s="87" t="n">
        <v>3000</v>
      </c>
      <c r="F328" s="88"/>
      <c r="G328" s="88"/>
      <c r="H328" s="88"/>
      <c r="I328" s="89"/>
      <c r="J328" s="89"/>
      <c r="K328" s="86" t="n">
        <f aca="false">E328+I328+J328</f>
        <v>3000</v>
      </c>
    </row>
    <row r="329" s="2" customFormat="true" ht="11.85" hidden="true" customHeight="true" outlineLevel="3" collapsed="false">
      <c r="B329" s="99" t="n">
        <v>5006020200</v>
      </c>
      <c r="C329" s="82" t="s">
        <v>175</v>
      </c>
      <c r="E329" s="87"/>
      <c r="F329" s="88"/>
      <c r="G329" s="88"/>
      <c r="H329" s="88"/>
      <c r="I329" s="89"/>
      <c r="J329" s="89"/>
      <c r="K329" s="86" t="n">
        <f aca="false">E329+I329+J329</f>
        <v>0</v>
      </c>
    </row>
    <row r="330" s="2" customFormat="true" ht="11.85" hidden="true" customHeight="true" outlineLevel="3" collapsed="false">
      <c r="B330" s="99" t="n">
        <v>5006020300</v>
      </c>
      <c r="C330" s="82" t="s">
        <v>176</v>
      </c>
      <c r="E330" s="87"/>
      <c r="F330" s="88"/>
      <c r="G330" s="88"/>
      <c r="H330" s="88"/>
      <c r="I330" s="89"/>
      <c r="J330" s="89"/>
      <c r="K330" s="86" t="n">
        <f aca="false">E330+I330+J330</f>
        <v>0</v>
      </c>
    </row>
    <row r="331" s="2" customFormat="true" ht="11.85" hidden="true" customHeight="true" outlineLevel="2" collapsed="false">
      <c r="B331" s="98" t="n">
        <v>5006030000</v>
      </c>
      <c r="C331" s="76" t="s">
        <v>177</v>
      </c>
      <c r="E331" s="87"/>
      <c r="F331" s="88"/>
      <c r="G331" s="88"/>
      <c r="H331" s="88"/>
      <c r="I331" s="89"/>
      <c r="J331" s="89"/>
      <c r="K331" s="86" t="n">
        <f aca="false">E331+I331+J331</f>
        <v>0</v>
      </c>
    </row>
    <row r="332" s="2" customFormat="true" ht="11.85" hidden="true" customHeight="true" outlineLevel="2" collapsed="false">
      <c r="B332" s="98" t="n">
        <v>5006040000</v>
      </c>
      <c r="C332" s="76" t="s">
        <v>142</v>
      </c>
      <c r="E332" s="87"/>
      <c r="F332" s="88"/>
      <c r="G332" s="88"/>
      <c r="H332" s="88"/>
      <c r="I332" s="89"/>
      <c r="J332" s="89"/>
      <c r="K332" s="86" t="n">
        <f aca="false">E332+I332+J332</f>
        <v>0</v>
      </c>
    </row>
    <row r="333" s="2" customFormat="true" ht="11.85" hidden="false" customHeight="true" outlineLevel="1" collapsed="true">
      <c r="B333" s="97" t="n">
        <v>5007000000</v>
      </c>
      <c r="C333" s="70" t="s">
        <v>143</v>
      </c>
      <c r="E333" s="71" t="n">
        <f aca="false">E334</f>
        <v>0</v>
      </c>
      <c r="F333" s="72"/>
      <c r="G333" s="72"/>
      <c r="H333" s="72"/>
      <c r="I333" s="73" t="n">
        <f aca="false">I334</f>
        <v>0</v>
      </c>
      <c r="J333" s="73" t="n">
        <f aca="false">J334</f>
        <v>0</v>
      </c>
      <c r="K333" s="74" t="n">
        <f aca="false">E333+I333+J333</f>
        <v>0</v>
      </c>
    </row>
    <row r="334" s="2" customFormat="true" ht="11.85" hidden="true" customHeight="true" outlineLevel="2" collapsed="false">
      <c r="B334" s="98" t="n">
        <v>5007010000</v>
      </c>
      <c r="C334" s="76" t="s">
        <v>144</v>
      </c>
      <c r="E334" s="77" t="n">
        <f aca="false">E335</f>
        <v>0</v>
      </c>
      <c r="F334" s="78"/>
      <c r="G334" s="78"/>
      <c r="H334" s="78"/>
      <c r="I334" s="79" t="n">
        <f aca="false">I335</f>
        <v>0</v>
      </c>
      <c r="J334" s="79" t="n">
        <f aca="false">J335</f>
        <v>0</v>
      </c>
      <c r="K334" s="80" t="n">
        <f aca="false">E334+I334+J334</f>
        <v>0</v>
      </c>
    </row>
    <row r="335" s="2" customFormat="true" ht="11.85" hidden="true" customHeight="true" outlineLevel="3" collapsed="false">
      <c r="B335" s="99" t="n">
        <v>5007010100</v>
      </c>
      <c r="C335" s="82" t="s">
        <v>145</v>
      </c>
      <c r="E335" s="87"/>
      <c r="F335" s="88"/>
      <c r="G335" s="88"/>
      <c r="H335" s="88"/>
      <c r="I335" s="89"/>
      <c r="J335" s="89"/>
      <c r="K335" s="86" t="n">
        <f aca="false">E335+I335+J335</f>
        <v>0</v>
      </c>
    </row>
    <row r="336" s="2" customFormat="true" ht="11.85" hidden="false" customHeight="true" outlineLevel="1" collapsed="true">
      <c r="B336" s="97" t="n">
        <v>5008000000</v>
      </c>
      <c r="C336" s="70" t="s">
        <v>178</v>
      </c>
      <c r="E336" s="71" t="n">
        <f aca="false">E337+E338+E339</f>
        <v>20000</v>
      </c>
      <c r="F336" s="72"/>
      <c r="G336" s="72"/>
      <c r="H336" s="72"/>
      <c r="I336" s="73" t="n">
        <f aca="false">I337+I338+I339</f>
        <v>0</v>
      </c>
      <c r="J336" s="73" t="n">
        <f aca="false">J337+J338+J339</f>
        <v>0</v>
      </c>
      <c r="K336" s="74" t="n">
        <f aca="false">E336+I336+J336</f>
        <v>20000</v>
      </c>
    </row>
    <row r="337" s="2" customFormat="true" ht="11.85" hidden="true" customHeight="true" outlineLevel="2" collapsed="false">
      <c r="B337" s="98" t="n">
        <v>5008010000</v>
      </c>
      <c r="C337" s="76" t="s">
        <v>153</v>
      </c>
      <c r="E337" s="87" t="n">
        <v>20000</v>
      </c>
      <c r="F337" s="88"/>
      <c r="G337" s="88"/>
      <c r="H337" s="88"/>
      <c r="I337" s="89"/>
      <c r="J337" s="89"/>
      <c r="K337" s="86" t="n">
        <f aca="false">E337+I337+J337</f>
        <v>20000</v>
      </c>
    </row>
    <row r="338" s="2" customFormat="true" ht="11.85" hidden="true" customHeight="true" outlineLevel="2" collapsed="false">
      <c r="B338" s="98" t="n">
        <v>5008020000</v>
      </c>
      <c r="C338" s="76" t="s">
        <v>154</v>
      </c>
      <c r="E338" s="87"/>
      <c r="F338" s="88"/>
      <c r="G338" s="88"/>
      <c r="H338" s="88"/>
      <c r="I338" s="89"/>
      <c r="J338" s="89"/>
      <c r="K338" s="86" t="n">
        <f aca="false">E338+I338+J338</f>
        <v>0</v>
      </c>
    </row>
    <row r="339" s="2" customFormat="true" ht="11.25" hidden="true" customHeight="true" outlineLevel="2" collapsed="false">
      <c r="B339" s="98" t="n">
        <v>5008030000</v>
      </c>
      <c r="C339" s="76" t="s">
        <v>155</v>
      </c>
      <c r="E339" s="87"/>
      <c r="F339" s="88"/>
      <c r="G339" s="88"/>
      <c r="H339" s="88"/>
      <c r="I339" s="89"/>
      <c r="J339" s="89"/>
      <c r="K339" s="86" t="n">
        <f aca="false">E339+I339+J339</f>
        <v>0</v>
      </c>
    </row>
    <row r="340" s="2" customFormat="true" ht="11.85" hidden="false" customHeight="true" outlineLevel="1" collapsed="true">
      <c r="B340" s="97" t="n">
        <v>5009000000</v>
      </c>
      <c r="C340" s="70" t="s">
        <v>156</v>
      </c>
      <c r="E340" s="71" t="n">
        <f aca="false">E341+E342+E345+E346</f>
        <v>0</v>
      </c>
      <c r="F340" s="72"/>
      <c r="G340" s="72"/>
      <c r="H340" s="72"/>
      <c r="I340" s="73" t="n">
        <f aca="false">I341+I342+I345+I346</f>
        <v>0</v>
      </c>
      <c r="J340" s="73" t="n">
        <f aca="false">J341+J342+J345+J346</f>
        <v>0</v>
      </c>
      <c r="K340" s="74" t="n">
        <f aca="false">E340+I340+J340</f>
        <v>0</v>
      </c>
    </row>
    <row r="341" s="2" customFormat="true" ht="11.85" hidden="true" customHeight="true" outlineLevel="2" collapsed="false">
      <c r="B341" s="98" t="n">
        <v>5009010000</v>
      </c>
      <c r="C341" s="76" t="s">
        <v>157</v>
      </c>
      <c r="E341" s="100"/>
      <c r="F341" s="101"/>
      <c r="G341" s="101"/>
      <c r="H341" s="101"/>
      <c r="I341" s="93"/>
      <c r="J341" s="93"/>
      <c r="K341" s="86" t="n">
        <f aca="false">E341+I341+J341</f>
        <v>0</v>
      </c>
    </row>
    <row r="342" s="2" customFormat="true" ht="11.85" hidden="true" customHeight="true" outlineLevel="2" collapsed="false">
      <c r="B342" s="98" t="n">
        <v>5009020000</v>
      </c>
      <c r="C342" s="76" t="s">
        <v>158</v>
      </c>
      <c r="E342" s="77" t="n">
        <f aca="false">E343+E344</f>
        <v>0</v>
      </c>
      <c r="F342" s="78"/>
      <c r="G342" s="78"/>
      <c r="H342" s="78"/>
      <c r="I342" s="79" t="n">
        <f aca="false">I343+I344</f>
        <v>0</v>
      </c>
      <c r="J342" s="79" t="n">
        <f aca="false">J343+J344</f>
        <v>0</v>
      </c>
      <c r="K342" s="80" t="n">
        <f aca="false">E342+I342+J342</f>
        <v>0</v>
      </c>
    </row>
    <row r="343" s="2" customFormat="true" ht="11.85" hidden="true" customHeight="true" outlineLevel="3" collapsed="false">
      <c r="B343" s="99" t="n">
        <v>5009020100</v>
      </c>
      <c r="C343" s="82" t="s">
        <v>159</v>
      </c>
      <c r="E343" s="87"/>
      <c r="F343" s="88"/>
      <c r="G343" s="88"/>
      <c r="H343" s="88"/>
      <c r="I343" s="89"/>
      <c r="J343" s="89"/>
      <c r="K343" s="86" t="n">
        <f aca="false">E343+I343+J343</f>
        <v>0</v>
      </c>
    </row>
    <row r="344" s="2" customFormat="true" ht="37.5" hidden="true" customHeight="true" outlineLevel="3" collapsed="false">
      <c r="B344" s="99" t="n">
        <v>5009020200</v>
      </c>
      <c r="C344" s="82" t="s">
        <v>160</v>
      </c>
      <c r="E344" s="87"/>
      <c r="F344" s="88"/>
      <c r="G344" s="88"/>
      <c r="H344" s="88"/>
      <c r="I344" s="89"/>
      <c r="J344" s="89"/>
      <c r="K344" s="86" t="n">
        <f aca="false">E344+I344+J344</f>
        <v>0</v>
      </c>
    </row>
    <row r="345" s="2" customFormat="true" ht="11.85" hidden="true" customHeight="true" outlineLevel="2" collapsed="false">
      <c r="B345" s="98" t="n">
        <v>5009030000</v>
      </c>
      <c r="C345" s="76" t="s">
        <v>161</v>
      </c>
      <c r="E345" s="87"/>
      <c r="F345" s="88"/>
      <c r="G345" s="88"/>
      <c r="H345" s="88"/>
      <c r="I345" s="89"/>
      <c r="J345" s="89"/>
      <c r="K345" s="86" t="n">
        <f aca="false">E345+I345+J345</f>
        <v>0</v>
      </c>
    </row>
    <row r="346" s="2" customFormat="true" ht="11.85" hidden="true" customHeight="true" outlineLevel="2" collapsed="false">
      <c r="B346" s="98" t="n">
        <v>5009040000</v>
      </c>
      <c r="C346" s="76" t="s">
        <v>162</v>
      </c>
      <c r="E346" s="87"/>
      <c r="F346" s="88"/>
      <c r="G346" s="88"/>
      <c r="H346" s="88"/>
      <c r="I346" s="89"/>
      <c r="J346" s="89"/>
      <c r="K346" s="86" t="n">
        <f aca="false">E346+I346+J346</f>
        <v>0</v>
      </c>
    </row>
    <row r="347" s="2" customFormat="true" ht="11.85" hidden="false" customHeight="true" outlineLevel="1" collapsed="true">
      <c r="B347" s="97" t="n">
        <v>5010000000</v>
      </c>
      <c r="C347" s="70" t="s">
        <v>128</v>
      </c>
      <c r="E347" s="71" t="n">
        <f aca="false">E348+E359+E360+E361</f>
        <v>10000</v>
      </c>
      <c r="F347" s="72"/>
      <c r="G347" s="72"/>
      <c r="H347" s="72"/>
      <c r="I347" s="73" t="n">
        <f aca="false">I348+I359+I360+I361</f>
        <v>0</v>
      </c>
      <c r="J347" s="73" t="n">
        <f aca="false">J348+J359+J360+J361</f>
        <v>0</v>
      </c>
      <c r="K347" s="74" t="n">
        <f aca="false">E347+I347+J347</f>
        <v>10000</v>
      </c>
    </row>
    <row r="348" s="2" customFormat="true" ht="11.85" hidden="true" customHeight="true" outlineLevel="2" collapsed="false">
      <c r="B348" s="98" t="n">
        <v>5010010000</v>
      </c>
      <c r="C348" s="76" t="s">
        <v>179</v>
      </c>
      <c r="E348" s="77" t="n">
        <f aca="false">SUM(E349:E358)</f>
        <v>10000</v>
      </c>
      <c r="F348" s="78"/>
      <c r="G348" s="78"/>
      <c r="H348" s="78"/>
      <c r="I348" s="79" t="n">
        <f aca="false">SUM(I349:I358)</f>
        <v>0</v>
      </c>
      <c r="J348" s="79" t="n">
        <f aca="false">SUM(J349:J358)</f>
        <v>0</v>
      </c>
      <c r="K348" s="80" t="n">
        <f aca="false">E348+I348+J348</f>
        <v>10000</v>
      </c>
    </row>
    <row r="349" s="2" customFormat="true" ht="11.85" hidden="true" customHeight="true" outlineLevel="3" collapsed="false">
      <c r="B349" s="99" t="n">
        <v>5010010100</v>
      </c>
      <c r="C349" s="82" t="s">
        <v>180</v>
      </c>
      <c r="E349" s="87" t="n">
        <v>10000</v>
      </c>
      <c r="F349" s="88"/>
      <c r="G349" s="88"/>
      <c r="H349" s="88"/>
      <c r="I349" s="89"/>
      <c r="J349" s="89"/>
      <c r="K349" s="86" t="n">
        <f aca="false">E349+I349+J349</f>
        <v>10000</v>
      </c>
    </row>
    <row r="350" s="2" customFormat="true" ht="11.85" hidden="true" customHeight="true" outlineLevel="3" collapsed="false">
      <c r="B350" s="99" t="n">
        <v>5010010200</v>
      </c>
      <c r="C350" s="82" t="s">
        <v>181</v>
      </c>
      <c r="E350" s="87"/>
      <c r="F350" s="88"/>
      <c r="G350" s="88"/>
      <c r="H350" s="88"/>
      <c r="I350" s="89"/>
      <c r="J350" s="89"/>
      <c r="K350" s="86" t="n">
        <f aca="false">E350+I350+J350</f>
        <v>0</v>
      </c>
    </row>
    <row r="351" s="2" customFormat="true" ht="11.85" hidden="true" customHeight="true" outlineLevel="3" collapsed="false">
      <c r="B351" s="99" t="n">
        <v>5010010300</v>
      </c>
      <c r="C351" s="82" t="s">
        <v>182</v>
      </c>
      <c r="E351" s="87"/>
      <c r="F351" s="88"/>
      <c r="G351" s="88"/>
      <c r="H351" s="88"/>
      <c r="I351" s="89"/>
      <c r="J351" s="89"/>
      <c r="K351" s="86" t="n">
        <f aca="false">E351+I351+J351</f>
        <v>0</v>
      </c>
    </row>
    <row r="352" s="2" customFormat="true" ht="11.85" hidden="true" customHeight="true" outlineLevel="3" collapsed="false">
      <c r="B352" s="99" t="n">
        <v>5010010400</v>
      </c>
      <c r="C352" s="82" t="s">
        <v>183</v>
      </c>
      <c r="E352" s="87"/>
      <c r="F352" s="88"/>
      <c r="G352" s="88"/>
      <c r="H352" s="88"/>
      <c r="I352" s="89"/>
      <c r="J352" s="89"/>
      <c r="K352" s="86" t="n">
        <f aca="false">E352+I352+J352</f>
        <v>0</v>
      </c>
    </row>
    <row r="353" s="2" customFormat="true" ht="11.85" hidden="true" customHeight="true" outlineLevel="3" collapsed="false">
      <c r="B353" s="99" t="n">
        <v>5010010500</v>
      </c>
      <c r="C353" s="82" t="s">
        <v>184</v>
      </c>
      <c r="E353" s="87"/>
      <c r="F353" s="88"/>
      <c r="G353" s="88"/>
      <c r="H353" s="88"/>
      <c r="I353" s="89"/>
      <c r="J353" s="89"/>
      <c r="K353" s="86" t="n">
        <f aca="false">E353+I353+J353</f>
        <v>0</v>
      </c>
    </row>
    <row r="354" s="2" customFormat="true" ht="11.85" hidden="true" customHeight="true" outlineLevel="3" collapsed="false">
      <c r="B354" s="99" t="n">
        <v>5010010600</v>
      </c>
      <c r="C354" s="82" t="s">
        <v>185</v>
      </c>
      <c r="E354" s="87"/>
      <c r="F354" s="88"/>
      <c r="G354" s="88"/>
      <c r="H354" s="88"/>
      <c r="I354" s="89"/>
      <c r="J354" s="89"/>
      <c r="K354" s="86" t="n">
        <f aca="false">E354+I354+J354</f>
        <v>0</v>
      </c>
    </row>
    <row r="355" s="2" customFormat="true" ht="11.85" hidden="true" customHeight="true" outlineLevel="3" collapsed="false">
      <c r="B355" s="99" t="n">
        <v>5010010700</v>
      </c>
      <c r="C355" s="82" t="s">
        <v>186</v>
      </c>
      <c r="E355" s="87"/>
      <c r="F355" s="88"/>
      <c r="G355" s="88"/>
      <c r="H355" s="88"/>
      <c r="I355" s="89"/>
      <c r="J355" s="89"/>
      <c r="K355" s="86" t="n">
        <f aca="false">E355+I355+J355</f>
        <v>0</v>
      </c>
    </row>
    <row r="356" s="2" customFormat="true" ht="11.85" hidden="true" customHeight="true" outlineLevel="3" collapsed="false">
      <c r="B356" s="99" t="n">
        <v>5010010800</v>
      </c>
      <c r="C356" s="82" t="s">
        <v>187</v>
      </c>
      <c r="E356" s="87"/>
      <c r="F356" s="88"/>
      <c r="G356" s="88"/>
      <c r="H356" s="88"/>
      <c r="I356" s="89"/>
      <c r="J356" s="89"/>
      <c r="K356" s="86" t="n">
        <f aca="false">E356+I356+J356</f>
        <v>0</v>
      </c>
    </row>
    <row r="357" s="2" customFormat="true" ht="11.85" hidden="true" customHeight="true" outlineLevel="3" collapsed="false">
      <c r="B357" s="99" t="n">
        <v>5010010900</v>
      </c>
      <c r="C357" s="82" t="s">
        <v>188</v>
      </c>
      <c r="E357" s="87"/>
      <c r="F357" s="88"/>
      <c r="G357" s="88"/>
      <c r="H357" s="88"/>
      <c r="I357" s="89"/>
      <c r="J357" s="89"/>
      <c r="K357" s="86" t="n">
        <f aca="false">E357+I357+J357</f>
        <v>0</v>
      </c>
    </row>
    <row r="358" s="2" customFormat="true" ht="11.85" hidden="true" customHeight="true" outlineLevel="3" collapsed="false">
      <c r="B358" s="99" t="n">
        <v>5010011000</v>
      </c>
      <c r="C358" s="82" t="s">
        <v>189</v>
      </c>
      <c r="E358" s="87"/>
      <c r="F358" s="88"/>
      <c r="G358" s="88"/>
      <c r="H358" s="88"/>
      <c r="I358" s="89"/>
      <c r="J358" s="89"/>
      <c r="K358" s="86" t="n">
        <f aca="false">E358+I358+J358</f>
        <v>0</v>
      </c>
    </row>
    <row r="359" s="2" customFormat="true" ht="11.85" hidden="true" customHeight="true" outlineLevel="2" collapsed="false">
      <c r="B359" s="98" t="n">
        <v>5010020000</v>
      </c>
      <c r="C359" s="76" t="s">
        <v>190</v>
      </c>
      <c r="E359" s="87"/>
      <c r="F359" s="88"/>
      <c r="G359" s="88"/>
      <c r="H359" s="88"/>
      <c r="I359" s="89"/>
      <c r="J359" s="89"/>
      <c r="K359" s="86" t="n">
        <f aca="false">E359+I359+J359</f>
        <v>0</v>
      </c>
    </row>
    <row r="360" s="2" customFormat="true" ht="11.85" hidden="true" customHeight="true" outlineLevel="2" collapsed="false">
      <c r="B360" s="98" t="n">
        <v>5010030000</v>
      </c>
      <c r="C360" s="76" t="s">
        <v>191</v>
      </c>
      <c r="E360" s="87"/>
      <c r="F360" s="88"/>
      <c r="G360" s="88"/>
      <c r="H360" s="88"/>
      <c r="I360" s="89"/>
      <c r="J360" s="89"/>
      <c r="K360" s="86" t="n">
        <f aca="false">E360+I360+J360</f>
        <v>0</v>
      </c>
    </row>
    <row r="361" s="2" customFormat="true" ht="11.85" hidden="true" customHeight="true" outlineLevel="2" collapsed="false">
      <c r="B361" s="98" t="n">
        <v>5010040000</v>
      </c>
      <c r="C361" s="76" t="s">
        <v>129</v>
      </c>
      <c r="E361" s="87"/>
      <c r="F361" s="88"/>
      <c r="G361" s="88"/>
      <c r="H361" s="88"/>
      <c r="I361" s="89"/>
      <c r="J361" s="89"/>
      <c r="K361" s="86" t="n">
        <f aca="false">E361+I361+J361</f>
        <v>0</v>
      </c>
    </row>
    <row r="362" s="2" customFormat="true" ht="11.85" hidden="false" customHeight="true" outlineLevel="1" collapsed="true">
      <c r="B362" s="97" t="n">
        <v>5011000000</v>
      </c>
      <c r="C362" s="70" t="s">
        <v>123</v>
      </c>
      <c r="E362" s="71" t="n">
        <f aca="false">E363+E364+E366+E365+E367</f>
        <v>0</v>
      </c>
      <c r="F362" s="72"/>
      <c r="G362" s="72"/>
      <c r="H362" s="72"/>
      <c r="I362" s="73" t="n">
        <f aca="false">I363+I364+I366+I365+I367</f>
        <v>0</v>
      </c>
      <c r="J362" s="73" t="n">
        <f aca="false">J363+J364+J366+J365+J367</f>
        <v>0</v>
      </c>
      <c r="K362" s="74" t="n">
        <f aca="false">E362+I362+J362</f>
        <v>0</v>
      </c>
    </row>
    <row r="363" s="2" customFormat="true" ht="11.85" hidden="true" customHeight="true" outlineLevel="2" collapsed="false">
      <c r="B363" s="98" t="n">
        <v>5011010000</v>
      </c>
      <c r="C363" s="76" t="s">
        <v>90</v>
      </c>
      <c r="E363" s="87"/>
      <c r="F363" s="88"/>
      <c r="G363" s="88"/>
      <c r="H363" s="88"/>
      <c r="I363" s="89"/>
      <c r="J363" s="89"/>
      <c r="K363" s="86" t="n">
        <f aca="false">E363+I363+J363</f>
        <v>0</v>
      </c>
    </row>
    <row r="364" s="2" customFormat="true" ht="11.85" hidden="true" customHeight="true" outlineLevel="2" collapsed="false">
      <c r="B364" s="98" t="n">
        <v>5011020000</v>
      </c>
      <c r="C364" s="76" t="s">
        <v>124</v>
      </c>
      <c r="E364" s="87"/>
      <c r="F364" s="88"/>
      <c r="G364" s="88"/>
      <c r="H364" s="88"/>
      <c r="I364" s="89"/>
      <c r="J364" s="89"/>
      <c r="K364" s="86" t="n">
        <f aca="false">E364+I364+J364</f>
        <v>0</v>
      </c>
    </row>
    <row r="365" s="2" customFormat="true" ht="11.85" hidden="true" customHeight="true" outlineLevel="2" collapsed="false">
      <c r="B365" s="98" t="n">
        <v>5011030000</v>
      </c>
      <c r="C365" s="76" t="s">
        <v>125</v>
      </c>
      <c r="E365" s="87"/>
      <c r="F365" s="88"/>
      <c r="G365" s="88"/>
      <c r="H365" s="88"/>
      <c r="I365" s="89"/>
      <c r="J365" s="89"/>
      <c r="K365" s="86" t="n">
        <f aca="false">E365+I365+J365</f>
        <v>0</v>
      </c>
    </row>
    <row r="366" s="2" customFormat="true" ht="11.85" hidden="true" customHeight="true" outlineLevel="2" collapsed="false">
      <c r="B366" s="98" t="n">
        <v>5011040000</v>
      </c>
      <c r="C366" s="76" t="s">
        <v>126</v>
      </c>
      <c r="E366" s="87"/>
      <c r="F366" s="88"/>
      <c r="G366" s="88"/>
      <c r="H366" s="88"/>
      <c r="I366" s="89"/>
      <c r="J366" s="89"/>
      <c r="K366" s="86" t="n">
        <f aca="false">E366+I366+J366</f>
        <v>0</v>
      </c>
    </row>
    <row r="367" s="2" customFormat="true" ht="11.85" hidden="true" customHeight="true" outlineLevel="2" collapsed="false">
      <c r="B367" s="98" t="n">
        <v>5011050000</v>
      </c>
      <c r="C367" s="76" t="s">
        <v>127</v>
      </c>
      <c r="E367" s="87"/>
      <c r="F367" s="88"/>
      <c r="G367" s="88"/>
      <c r="H367" s="88"/>
      <c r="I367" s="89"/>
      <c r="J367" s="89"/>
      <c r="K367" s="86" t="n">
        <f aca="false">E367+I367+J367</f>
        <v>0</v>
      </c>
    </row>
    <row r="368" s="2" customFormat="true" ht="11.85" hidden="false" customHeight="true" outlineLevel="1" collapsed="true">
      <c r="B368" s="69" t="n">
        <v>5012000000</v>
      </c>
      <c r="C368" s="70" t="s">
        <v>163</v>
      </c>
      <c r="E368" s="71" t="n">
        <f aca="false">E369+E370</f>
        <v>0</v>
      </c>
      <c r="F368" s="72"/>
      <c r="G368" s="72"/>
      <c r="H368" s="72"/>
      <c r="I368" s="73" t="n">
        <f aca="false">I369+I370</f>
        <v>0</v>
      </c>
      <c r="J368" s="73" t="n">
        <f aca="false">J369+J370</f>
        <v>0</v>
      </c>
      <c r="K368" s="74" t="n">
        <f aca="false">E368+I368+J368</f>
        <v>0</v>
      </c>
    </row>
    <row r="369" s="2" customFormat="true" ht="11.85" hidden="true" customHeight="true" outlineLevel="2" collapsed="false">
      <c r="B369" s="75" t="n">
        <v>5012010000</v>
      </c>
      <c r="C369" s="76" t="s">
        <v>164</v>
      </c>
      <c r="E369" s="87"/>
      <c r="F369" s="88"/>
      <c r="G369" s="88"/>
      <c r="H369" s="88"/>
      <c r="I369" s="89"/>
      <c r="J369" s="89"/>
      <c r="K369" s="86" t="n">
        <f aca="false">E369+I369+J369</f>
        <v>0</v>
      </c>
    </row>
    <row r="370" s="2" customFormat="true" ht="11.85" hidden="true" customHeight="true" outlineLevel="2" collapsed="false">
      <c r="B370" s="75" t="n">
        <v>5012020000</v>
      </c>
      <c r="C370" s="76" t="s">
        <v>165</v>
      </c>
      <c r="E370" s="87"/>
      <c r="F370" s="88"/>
      <c r="G370" s="88"/>
      <c r="H370" s="88"/>
      <c r="I370" s="89"/>
      <c r="J370" s="89"/>
      <c r="K370" s="86" t="n">
        <f aca="false">E370+I370+J370</f>
        <v>0</v>
      </c>
    </row>
    <row r="371" s="2" customFormat="true" ht="11.85" hidden="false" customHeight="true" outlineLevel="1" collapsed="true">
      <c r="B371" s="97" t="n">
        <v>5013000000</v>
      </c>
      <c r="C371" s="70" t="s">
        <v>166</v>
      </c>
      <c r="E371" s="71" t="n">
        <f aca="false">E372</f>
        <v>0</v>
      </c>
      <c r="F371" s="72"/>
      <c r="G371" s="72"/>
      <c r="H371" s="72"/>
      <c r="I371" s="73" t="n">
        <f aca="false">I372</f>
        <v>0</v>
      </c>
      <c r="J371" s="73" t="n">
        <f aca="false">J372</f>
        <v>0</v>
      </c>
      <c r="K371" s="74" t="n">
        <f aca="false">E371+I371+J371</f>
        <v>0</v>
      </c>
    </row>
    <row r="372" s="2" customFormat="true" ht="11.85" hidden="true" customHeight="true" outlineLevel="2" collapsed="false">
      <c r="B372" s="98" t="n">
        <v>5013010000</v>
      </c>
      <c r="C372" s="76" t="s">
        <v>167</v>
      </c>
      <c r="E372" s="87"/>
      <c r="F372" s="88"/>
      <c r="G372" s="88"/>
      <c r="H372" s="88"/>
      <c r="I372" s="89"/>
      <c r="J372" s="89"/>
      <c r="K372" s="86" t="n">
        <f aca="false">E372+I372+J372</f>
        <v>0</v>
      </c>
    </row>
    <row r="373" s="2" customFormat="true" ht="11.85" hidden="false" customHeight="true" outlineLevel="0" collapsed="false">
      <c r="B373" s="96" t="n">
        <v>5100000000</v>
      </c>
      <c r="C373" s="17" t="s">
        <v>192</v>
      </c>
      <c r="E373" s="65" t="n">
        <f aca="false">E374+E375+E376+E377+E378+E379+E380+E381</f>
        <v>0</v>
      </c>
      <c r="F373" s="66"/>
      <c r="G373" s="66"/>
      <c r="H373" s="66"/>
      <c r="I373" s="67" t="n">
        <f aca="false">I374+I375+I376+I377+I378+I379+I380+I381</f>
        <v>0</v>
      </c>
      <c r="J373" s="67" t="n">
        <f aca="false">J374+J375+J376+J377+J378+J379+J380+J381</f>
        <v>0</v>
      </c>
      <c r="K373" s="68" t="n">
        <f aca="false">E373+I373+J373</f>
        <v>0</v>
      </c>
    </row>
    <row r="374" s="2" customFormat="true" ht="11.85" hidden="false" customHeight="true" outlineLevel="1" collapsed="false">
      <c r="B374" s="97" t="n">
        <v>5101000000</v>
      </c>
      <c r="C374" s="70" t="s">
        <v>193</v>
      </c>
      <c r="E374" s="87"/>
      <c r="F374" s="88"/>
      <c r="G374" s="88"/>
      <c r="H374" s="88"/>
      <c r="I374" s="89"/>
      <c r="J374" s="89"/>
      <c r="K374" s="86" t="n">
        <f aca="false">E374+I374+J374</f>
        <v>0</v>
      </c>
    </row>
    <row r="375" s="2" customFormat="true" ht="11.85" hidden="false" customHeight="true" outlineLevel="1" collapsed="false">
      <c r="B375" s="97" t="n">
        <v>5102000000</v>
      </c>
      <c r="C375" s="70" t="s">
        <v>194</v>
      </c>
      <c r="E375" s="87"/>
      <c r="F375" s="88"/>
      <c r="G375" s="88"/>
      <c r="H375" s="88"/>
      <c r="I375" s="89"/>
      <c r="J375" s="89"/>
      <c r="K375" s="86" t="n">
        <f aca="false">E375+I375+J375</f>
        <v>0</v>
      </c>
    </row>
    <row r="376" s="2" customFormat="true" ht="11.85" hidden="false" customHeight="true" outlineLevel="1" collapsed="false">
      <c r="B376" s="97" t="n">
        <v>5103000000</v>
      </c>
      <c r="C376" s="70" t="s">
        <v>195</v>
      </c>
      <c r="E376" s="87"/>
      <c r="F376" s="88"/>
      <c r="G376" s="88"/>
      <c r="H376" s="88"/>
      <c r="I376" s="89"/>
      <c r="J376" s="89"/>
      <c r="K376" s="86" t="n">
        <f aca="false">E376+I376+J376</f>
        <v>0</v>
      </c>
    </row>
    <row r="377" s="2" customFormat="true" ht="22.35" hidden="false" customHeight="true" outlineLevel="1" collapsed="false">
      <c r="B377" s="97" t="n">
        <v>5104000000</v>
      </c>
      <c r="C377" s="70" t="s">
        <v>196</v>
      </c>
      <c r="E377" s="87"/>
      <c r="F377" s="88"/>
      <c r="G377" s="88"/>
      <c r="H377" s="88"/>
      <c r="I377" s="89"/>
      <c r="J377" s="89"/>
      <c r="K377" s="86" t="n">
        <f aca="false">E377+I377+J377</f>
        <v>0</v>
      </c>
    </row>
    <row r="378" s="2" customFormat="true" ht="12.75" hidden="false" customHeight="true" outlineLevel="1" collapsed="false">
      <c r="B378" s="97" t="n">
        <v>5105000000</v>
      </c>
      <c r="C378" s="70" t="s">
        <v>197</v>
      </c>
      <c r="E378" s="87"/>
      <c r="F378" s="88"/>
      <c r="G378" s="88"/>
      <c r="H378" s="88"/>
      <c r="I378" s="89"/>
      <c r="J378" s="89"/>
      <c r="K378" s="86" t="n">
        <f aca="false">E378+I378+J378</f>
        <v>0</v>
      </c>
    </row>
    <row r="379" s="2" customFormat="true" ht="11.85" hidden="false" customHeight="true" outlineLevel="1" collapsed="false">
      <c r="B379" s="97" t="n">
        <v>5106000000</v>
      </c>
      <c r="C379" s="70" t="s">
        <v>198</v>
      </c>
      <c r="E379" s="87"/>
      <c r="F379" s="88"/>
      <c r="G379" s="88"/>
      <c r="H379" s="88"/>
      <c r="I379" s="89"/>
      <c r="J379" s="89"/>
      <c r="K379" s="86" t="n">
        <f aca="false">E379+I379+J379</f>
        <v>0</v>
      </c>
    </row>
    <row r="380" s="2" customFormat="true" ht="11.85" hidden="false" customHeight="true" outlineLevel="1" collapsed="false">
      <c r="B380" s="97" t="n">
        <v>5107000000</v>
      </c>
      <c r="C380" s="70" t="s">
        <v>199</v>
      </c>
      <c r="E380" s="87"/>
      <c r="F380" s="88"/>
      <c r="G380" s="88"/>
      <c r="H380" s="88"/>
      <c r="I380" s="89"/>
      <c r="J380" s="89"/>
      <c r="K380" s="86" t="n">
        <f aca="false">E380+I380+J380</f>
        <v>0</v>
      </c>
    </row>
    <row r="381" s="2" customFormat="true" ht="11.85" hidden="false" customHeight="true" outlineLevel="1" collapsed="false">
      <c r="B381" s="97" t="n">
        <v>5108000000</v>
      </c>
      <c r="C381" s="70" t="s">
        <v>200</v>
      </c>
      <c r="E381" s="87"/>
      <c r="F381" s="88"/>
      <c r="G381" s="88"/>
      <c r="H381" s="88"/>
      <c r="I381" s="89"/>
      <c r="J381" s="89"/>
      <c r="K381" s="86" t="n">
        <f aca="false">E381+I381+J381</f>
        <v>0</v>
      </c>
    </row>
    <row r="382" s="2" customFormat="true" ht="11.85" hidden="false" customHeight="true" outlineLevel="0" collapsed="false">
      <c r="B382" s="96" t="n">
        <v>5200000000</v>
      </c>
      <c r="C382" s="17" t="s">
        <v>201</v>
      </c>
      <c r="E382" s="65" t="n">
        <f aca="false">E383+E384+E385+E386+E387+E388+E389</f>
        <v>0</v>
      </c>
      <c r="F382" s="66"/>
      <c r="G382" s="66"/>
      <c r="H382" s="66"/>
      <c r="I382" s="67" t="n">
        <f aca="false">I383+I384+I385+I386+I387+I388+I389</f>
        <v>0</v>
      </c>
      <c r="J382" s="67" t="n">
        <f aca="false">J383+J384+J385+J386+J387+J388+J389</f>
        <v>0</v>
      </c>
      <c r="K382" s="68" t="n">
        <f aca="false">E382+I382+J382</f>
        <v>0</v>
      </c>
    </row>
    <row r="383" s="2" customFormat="true" ht="11.85" hidden="false" customHeight="true" outlineLevel="1" collapsed="false">
      <c r="B383" s="97" t="n">
        <v>5201000000</v>
      </c>
      <c r="C383" s="70" t="s">
        <v>202</v>
      </c>
      <c r="E383" s="87"/>
      <c r="F383" s="88"/>
      <c r="G383" s="88"/>
      <c r="H383" s="88"/>
      <c r="I383" s="89"/>
      <c r="J383" s="89"/>
      <c r="K383" s="86" t="n">
        <f aca="false">E383+I383+J383</f>
        <v>0</v>
      </c>
    </row>
    <row r="384" s="2" customFormat="true" ht="11.85" hidden="false" customHeight="true" outlineLevel="1" collapsed="false">
      <c r="B384" s="97" t="n">
        <v>5202000000</v>
      </c>
      <c r="C384" s="70" t="s">
        <v>193</v>
      </c>
      <c r="E384" s="87"/>
      <c r="F384" s="88"/>
      <c r="G384" s="88"/>
      <c r="H384" s="88"/>
      <c r="I384" s="89"/>
      <c r="J384" s="89"/>
      <c r="K384" s="86" t="n">
        <f aca="false">E384+I384+J384</f>
        <v>0</v>
      </c>
    </row>
    <row r="385" s="2" customFormat="true" ht="11.85" hidden="false" customHeight="true" outlineLevel="1" collapsed="false">
      <c r="B385" s="97" t="n">
        <v>5203000000</v>
      </c>
      <c r="C385" s="70" t="s">
        <v>203</v>
      </c>
      <c r="E385" s="87"/>
      <c r="F385" s="88"/>
      <c r="G385" s="88"/>
      <c r="H385" s="88"/>
      <c r="I385" s="89"/>
      <c r="J385" s="89"/>
      <c r="K385" s="86" t="n">
        <f aca="false">E385+I385+J385</f>
        <v>0</v>
      </c>
    </row>
    <row r="386" s="2" customFormat="true" ht="11.85" hidden="false" customHeight="true" outlineLevel="1" collapsed="false">
      <c r="B386" s="97" t="n">
        <v>5204000000</v>
      </c>
      <c r="C386" s="70" t="s">
        <v>204</v>
      </c>
      <c r="E386" s="87"/>
      <c r="F386" s="88"/>
      <c r="G386" s="88"/>
      <c r="H386" s="88"/>
      <c r="I386" s="89"/>
      <c r="J386" s="89"/>
      <c r="K386" s="86" t="n">
        <f aca="false">E386+I386+J386</f>
        <v>0</v>
      </c>
    </row>
    <row r="387" s="2" customFormat="true" ht="11.85" hidden="false" customHeight="true" outlineLevel="1" collapsed="false">
      <c r="B387" s="97" t="n">
        <v>5205000000</v>
      </c>
      <c r="C387" s="70" t="s">
        <v>205</v>
      </c>
      <c r="E387" s="87"/>
      <c r="F387" s="88"/>
      <c r="G387" s="88"/>
      <c r="H387" s="88"/>
      <c r="I387" s="89"/>
      <c r="J387" s="89"/>
      <c r="K387" s="86" t="n">
        <f aca="false">E387+I387+J387</f>
        <v>0</v>
      </c>
    </row>
    <row r="388" s="2" customFormat="true" ht="22.35" hidden="false" customHeight="true" outlineLevel="1" collapsed="false">
      <c r="B388" s="97" t="n">
        <v>5206000000</v>
      </c>
      <c r="C388" s="70" t="s">
        <v>206</v>
      </c>
      <c r="E388" s="87"/>
      <c r="F388" s="88"/>
      <c r="G388" s="88"/>
      <c r="H388" s="88"/>
      <c r="I388" s="89"/>
      <c r="J388" s="89"/>
      <c r="K388" s="86" t="n">
        <f aca="false">E388+I388+J388</f>
        <v>0</v>
      </c>
    </row>
    <row r="389" s="2" customFormat="true" ht="11.85" hidden="false" customHeight="true" outlineLevel="1" collapsed="false">
      <c r="B389" s="97" t="n">
        <v>5207000000</v>
      </c>
      <c r="C389" s="70" t="s">
        <v>207</v>
      </c>
      <c r="E389" s="87"/>
      <c r="F389" s="88"/>
      <c r="G389" s="88"/>
      <c r="H389" s="88"/>
      <c r="I389" s="89"/>
      <c r="J389" s="89"/>
      <c r="K389" s="86" t="n">
        <f aca="false">E389+I389+J389</f>
        <v>0</v>
      </c>
    </row>
    <row r="390" s="2" customFormat="true" ht="11.85" hidden="false" customHeight="true" outlineLevel="0" collapsed="false">
      <c r="B390" s="96" t="n">
        <v>5300000000</v>
      </c>
      <c r="C390" s="17" t="s">
        <v>208</v>
      </c>
      <c r="E390" s="65" t="n">
        <f aca="false">E288-E289+E373-E382</f>
        <v>280280.500658762</v>
      </c>
      <c r="F390" s="66"/>
      <c r="G390" s="66"/>
      <c r="H390" s="66"/>
      <c r="I390" s="67" t="n">
        <f aca="false">I288-I289+I373-I382</f>
        <v>0</v>
      </c>
      <c r="J390" s="67" t="n">
        <f aca="false">J288-J289+J373-J382</f>
        <v>0</v>
      </c>
      <c r="K390" s="68" t="n">
        <f aca="false">E390+I390+J390</f>
        <v>280280.500658762</v>
      </c>
    </row>
    <row r="391" s="2" customFormat="true" ht="11.85" hidden="false" customHeight="true" outlineLevel="0" collapsed="false">
      <c r="B391" s="96" t="n">
        <v>5400000000</v>
      </c>
      <c r="C391" s="17" t="s">
        <v>209</v>
      </c>
      <c r="E391" s="87"/>
      <c r="F391" s="88"/>
      <c r="G391" s="88"/>
      <c r="H391" s="88"/>
      <c r="I391" s="89"/>
      <c r="J391" s="89"/>
      <c r="K391" s="86" t="n">
        <f aca="false">E391+I391+J391</f>
        <v>0</v>
      </c>
    </row>
    <row r="392" s="2" customFormat="true" ht="11.85" hidden="false" customHeight="true" outlineLevel="0" collapsed="false">
      <c r="B392" s="96" t="n">
        <v>5500000000</v>
      </c>
      <c r="C392" s="17" t="s">
        <v>210</v>
      </c>
      <c r="E392" s="65"/>
      <c r="F392" s="66"/>
      <c r="G392" s="66"/>
      <c r="H392" s="66"/>
      <c r="I392" s="67"/>
      <c r="J392" s="67"/>
      <c r="K392" s="68" t="n">
        <f aca="false">E392+I392+J392</f>
        <v>0</v>
      </c>
    </row>
    <row r="393" s="2" customFormat="true" ht="11.85" hidden="false" customHeight="true" outlineLevel="0" collapsed="false">
      <c r="B393" s="102" t="n">
        <v>5600000000</v>
      </c>
      <c r="C393" s="103" t="s">
        <v>211</v>
      </c>
      <c r="E393" s="65" t="n">
        <f aca="false">SUM(E394:E395)</f>
        <v>0</v>
      </c>
      <c r="F393" s="66"/>
      <c r="G393" s="66"/>
      <c r="H393" s="66"/>
      <c r="I393" s="67" t="n">
        <f aca="false">SUM(I394:I395)</f>
        <v>0</v>
      </c>
      <c r="J393" s="67" t="n">
        <f aca="false">SUM(J394:J395)</f>
        <v>0</v>
      </c>
      <c r="K393" s="68" t="n">
        <f aca="false">E393+I393+J393</f>
        <v>0</v>
      </c>
    </row>
    <row r="394" s="2" customFormat="true" ht="11.85" hidden="false" customHeight="true" outlineLevel="1" collapsed="false">
      <c r="B394" s="102" t="n">
        <v>5601000000</v>
      </c>
      <c r="C394" s="104" t="s">
        <v>212</v>
      </c>
      <c r="E394" s="87"/>
      <c r="F394" s="88"/>
      <c r="G394" s="88"/>
      <c r="H394" s="88"/>
      <c r="I394" s="89"/>
      <c r="J394" s="89"/>
      <c r="K394" s="105" t="n">
        <f aca="false">E394+I394+J394</f>
        <v>0</v>
      </c>
    </row>
    <row r="395" s="2" customFormat="true" ht="11.85" hidden="false" customHeight="true" outlineLevel="1" collapsed="false">
      <c r="B395" s="102" t="n">
        <v>5602000000</v>
      </c>
      <c r="C395" s="104" t="s">
        <v>213</v>
      </c>
      <c r="E395" s="87"/>
      <c r="F395" s="88"/>
      <c r="G395" s="88"/>
      <c r="H395" s="88"/>
      <c r="I395" s="89"/>
      <c r="J395" s="89"/>
      <c r="K395" s="105" t="n">
        <f aca="false">E395+I395+J395</f>
        <v>0</v>
      </c>
    </row>
    <row r="396" s="2" customFormat="true" ht="22.35" hidden="false" customHeight="true" outlineLevel="0" collapsed="false">
      <c r="B396" s="102" t="n">
        <v>5700000000</v>
      </c>
      <c r="C396" s="103" t="s">
        <v>214</v>
      </c>
      <c r="E396" s="106" t="n">
        <f aca="false">E390+E391+E392+E393</f>
        <v>280280.500658762</v>
      </c>
      <c r="F396" s="107"/>
      <c r="G396" s="107"/>
      <c r="H396" s="107"/>
      <c r="I396" s="108" t="n">
        <f aca="false">I390+I391+I392+I393</f>
        <v>0</v>
      </c>
      <c r="J396" s="108" t="n">
        <f aca="false">J390+J391+J392+J393</f>
        <v>0</v>
      </c>
      <c r="K396" s="109" t="n">
        <f aca="false">E396+I396+J396</f>
        <v>280280.500658762</v>
      </c>
    </row>
    <row r="397" customFormat="false" ht="11.25" hidden="false" customHeight="false" outlineLevel="0" collapsed="false">
      <c r="B397" s="110"/>
      <c r="C397" s="110"/>
      <c r="E397" s="111"/>
      <c r="F397" s="111"/>
      <c r="G397" s="111"/>
      <c r="H397" s="111"/>
      <c r="I397" s="111"/>
      <c r="J397" s="111"/>
      <c r="K397" s="112"/>
    </row>
  </sheetData>
  <mergeCells count="5">
    <mergeCell ref="B2:C2"/>
    <mergeCell ref="B3:D3"/>
    <mergeCell ref="B5:B6"/>
    <mergeCell ref="C5:C6"/>
    <mergeCell ref="E5:H5"/>
  </mergeCells>
  <printOptions headings="false" gridLines="false" gridLinesSet="true" horizontalCentered="false" verticalCentered="false"/>
  <pageMargins left="0.196527777777778" right="0.196527777777778" top="0.196527777777778" bottom="0.196527777777778" header="0.511805555555555" footer="0.511805555555555"/>
  <pageSetup paperSize="9" scale="100" firstPageNumber="0" fitToWidth="1" fitToHeight="1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B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RowHeight="11.25" zeroHeight="false" outlineLevelRow="0" outlineLevelCol="0"/>
  <cols>
    <col collapsed="false" customWidth="true" hidden="false" outlineLevel="0" max="1025" min="1" style="0" width="8.84"/>
  </cols>
  <sheetData>
    <row r="2" customFormat="false" ht="14.25" hidden="false" customHeight="false" outlineLevel="0" collapsed="false">
      <c r="B2" s="113" t="s">
        <v>215</v>
      </c>
    </row>
    <row r="4" customFormat="false" ht="11.25" hidden="false" customHeight="false" outlineLevel="0" collapsed="false">
      <c r="B4" s="0" t="s">
        <v>216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LibreOffice/5.4.3.2$Windows_x86 LibreOffice_project/92a7159f7e4af62137622921e809f8546db437e5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2013-03-04T08:45:53Z</dcterms:created>
  <dc:creator>Васильева Анастасия</dc:creator>
  <dc:description/>
  <dc:language>ru-RU</dc:language>
  <cp:lastModifiedBy/>
  <cp:lastPrinted>2016-06-20T15:41:55Z</cp:lastPrinted>
  <dcterms:modified xsi:type="dcterms:W3CDTF">2017-12-18T19:29:21Z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