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 activeTab="1"/>
  </bookViews>
  <sheets>
    <sheet name="Диаграмма по плотности" sheetId="15" r:id="rId1"/>
    <sheet name="Диаграмма по КПД" sheetId="16" r:id="rId2"/>
    <sheet name="Лист1" sheetId="1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 s="1"/>
  <c r="D5" i="1"/>
  <c r="F15" i="1" l="1"/>
  <c r="G15" i="1" s="1"/>
  <c r="D27" i="1" l="1"/>
  <c r="E27" i="1" s="1"/>
  <c r="D6" i="1"/>
  <c r="E6" i="1" s="1"/>
  <c r="E5" i="1"/>
  <c r="D26" i="1"/>
  <c r="E26" i="1" s="1"/>
  <c r="D25" i="1"/>
  <c r="E25" i="1" s="1"/>
  <c r="E24" i="1"/>
  <c r="D23" i="1"/>
  <c r="F23" i="1" s="1"/>
  <c r="G23" i="1" s="1"/>
  <c r="D22" i="1"/>
  <c r="E22" i="1" s="1"/>
  <c r="D21" i="1"/>
  <c r="F21" i="1" s="1"/>
  <c r="G21" i="1" s="1"/>
  <c r="D20" i="1"/>
  <c r="E20" i="1" s="1"/>
  <c r="D19" i="1"/>
  <c r="E19" i="1" s="1"/>
  <c r="D18" i="1"/>
  <c r="E18" i="1" s="1"/>
  <c r="D17" i="1"/>
  <c r="F17" i="1" s="1"/>
  <c r="G17" i="1" s="1"/>
  <c r="D16" i="1"/>
  <c r="F16" i="1" s="1"/>
  <c r="G16" i="1" s="1"/>
  <c r="D10" i="1"/>
  <c r="E10" i="1" s="1"/>
  <c r="F27" i="1" l="1"/>
  <c r="G27" i="1" s="1"/>
  <c r="F6" i="1"/>
  <c r="G6" i="1" s="1"/>
  <c r="F5" i="1"/>
  <c r="G5" i="1" s="1"/>
  <c r="F26" i="1"/>
  <c r="G26" i="1" s="1"/>
  <c r="F25" i="1"/>
  <c r="G25" i="1" s="1"/>
  <c r="F24" i="1"/>
  <c r="G24" i="1" s="1"/>
  <c r="E23" i="1"/>
  <c r="E16" i="1"/>
  <c r="F22" i="1"/>
  <c r="G22" i="1" s="1"/>
  <c r="E21" i="1"/>
  <c r="F20" i="1"/>
  <c r="F19" i="1"/>
  <c r="F18" i="1"/>
  <c r="E17" i="1"/>
  <c r="F10" i="1"/>
  <c r="G10" i="1" l="1"/>
  <c r="G20" i="1"/>
  <c r="G19" i="1"/>
  <c r="G18" i="1"/>
  <c r="D14" i="1"/>
  <c r="D13" i="1"/>
  <c r="D12" i="1"/>
  <c r="D11" i="1"/>
  <c r="D9" i="1"/>
  <c r="F11" i="1" l="1"/>
  <c r="E9" i="1"/>
  <c r="F14" i="1"/>
  <c r="F12" i="1"/>
  <c r="F13" i="1"/>
  <c r="E14" i="1"/>
  <c r="E13" i="1"/>
  <c r="E12" i="1"/>
  <c r="E11" i="1"/>
  <c r="F9" i="1"/>
  <c r="D8" i="1"/>
  <c r="D7" i="1"/>
  <c r="G14" i="1" l="1"/>
  <c r="F8" i="1"/>
  <c r="G13" i="1"/>
  <c r="G11" i="1"/>
  <c r="G9" i="1"/>
  <c r="G12" i="1"/>
  <c r="E7" i="1"/>
  <c r="E8" i="1"/>
  <c r="F7" i="1"/>
  <c r="G7" i="1" l="1"/>
  <c r="G8" i="1"/>
</calcChain>
</file>

<file path=xl/sharedStrings.xml><?xml version="1.0" encoding="utf-8"?>
<sst xmlns="http://schemas.openxmlformats.org/spreadsheetml/2006/main" count="15" uniqueCount="15">
  <si>
    <t>Кверх</t>
  </si>
  <si>
    <t>Кисход</t>
  </si>
  <si>
    <t>Книз</t>
  </si>
  <si>
    <t>ИДверх</t>
  </si>
  <si>
    <t>ИДниз</t>
  </si>
  <si>
    <t>Qниз/Qисход</t>
  </si>
  <si>
    <t>КПД, %</t>
  </si>
  <si>
    <t>прп2</t>
  </si>
  <si>
    <t>прп1</t>
  </si>
  <si>
    <t>прт1</t>
  </si>
  <si>
    <t>прт2</t>
  </si>
  <si>
    <t>ситовая</t>
  </si>
  <si>
    <t xml:space="preserve">Журнал работы ГУ </t>
  </si>
  <si>
    <t>Дата</t>
  </si>
  <si>
    <t>Место отбора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</si>
</sst>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theme="1"/>
      <name val="Calibri"/>
      <scheme val="minor"/>
    </font>
    <font>
      <sz val="12"/>
      <color rgb="FFFF0000"/>
      <name val="Calibri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0" borderId="0" xfId="0" applyNumberFormat="1" applyFont="1" applyFill="1"/>
    <xf numFmtId="164" fontId="3" fillId="0" borderId="0" xfId="0" applyNumberFormat="1" applyFont="1" applyFill="1" applyBorder="1"/>
    <xf numFmtId="164" fontId="4" fillId="0" borderId="0" xfId="0" applyNumberFormat="1" applyFont="1" applyFill="1" applyBorder="1"/>
    <xf numFmtId="3" fontId="2" fillId="0" borderId="0" xfId="0" applyNumberFormat="1" applyFont="1" applyFill="1"/>
    <xf numFmtId="3" fontId="4" fillId="0" borderId="0" xfId="0" applyNumberFormat="1" applyFont="1" applyFill="1" applyBorder="1"/>
    <xf numFmtId="164" fontId="5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10">
    <dxf>
      <font>
        <strike val="0"/>
        <outline val="0"/>
        <shadow val="0"/>
        <u val="none"/>
        <vertAlign val="baseline"/>
        <sz val="12"/>
        <color rgb="FFFF0000"/>
        <name val="Calibri"/>
        <scheme val="minor"/>
      </font>
      <numFmt numFmtId="164" formatCode="#,##0.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rgb="FFFF0000"/>
        <name val="Calibri"/>
        <scheme val="minor"/>
      </font>
      <numFmt numFmtId="164" formatCode="#,##0.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rgb="FFFF0000"/>
        <name val="Calibri"/>
        <scheme val="minor"/>
      </font>
      <numFmt numFmtId="164" formatCode="#,##0.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rgb="FFFF0000"/>
        <name val="Calibri"/>
        <scheme val="minor"/>
      </font>
      <numFmt numFmtId="164" formatCode="#,##0.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#,##0.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#,##0.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#,##0.0"/>
    </dxf>
    <dxf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Работа гидроциклонной установки по плотности, %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Кверх</c:v>
          </c:tx>
          <c:spPr>
            <a:ln w="50800"/>
          </c:spPr>
          <c:marker>
            <c:symbol val="none"/>
          </c:marker>
          <c:val>
            <c:numRef>
              <c:f>Лист1!$A$5:$A$27</c:f>
              <c:numCache>
                <c:formatCode>#,##0.0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6</c:v>
                </c:pt>
                <c:pt idx="17">
                  <c:v>0</c:v>
                </c:pt>
                <c:pt idx="18">
                  <c:v>11</c:v>
                </c:pt>
                <c:pt idx="19">
                  <c:v>11</c:v>
                </c:pt>
                <c:pt idx="20">
                  <c:v>11</c:v>
                </c:pt>
                <c:pt idx="21">
                  <c:v>12</c:v>
                </c:pt>
                <c:pt idx="22">
                  <c:v>15</c:v>
                </c:pt>
              </c:numCache>
            </c:numRef>
          </c:val>
          <c:smooth val="0"/>
        </c:ser>
        <c:ser>
          <c:idx val="1"/>
          <c:order val="1"/>
          <c:tx>
            <c:v>Кисх</c:v>
          </c:tx>
          <c:spPr>
            <a:ln w="50800"/>
          </c:spPr>
          <c:marker>
            <c:symbol val="none"/>
          </c:marker>
          <c:val>
            <c:numRef>
              <c:f>Лист1!$B$5:$B$27</c:f>
              <c:numCache>
                <c:formatCode>#,##0.0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11</c:v>
                </c:pt>
                <c:pt idx="12">
                  <c:v>13</c:v>
                </c:pt>
                <c:pt idx="13">
                  <c:v>15</c:v>
                </c:pt>
                <c:pt idx="14">
                  <c:v>17</c:v>
                </c:pt>
                <c:pt idx="15">
                  <c:v>18</c:v>
                </c:pt>
                <c:pt idx="16">
                  <c:v>22</c:v>
                </c:pt>
                <c:pt idx="17">
                  <c:v>0</c:v>
                </c:pt>
                <c:pt idx="18">
                  <c:v>22</c:v>
                </c:pt>
                <c:pt idx="19">
                  <c:v>22</c:v>
                </c:pt>
                <c:pt idx="20">
                  <c:v>23</c:v>
                </c:pt>
                <c:pt idx="21">
                  <c:v>23</c:v>
                </c:pt>
                <c:pt idx="22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Книз</c:v>
          </c:tx>
          <c:spPr>
            <a:ln w="50800"/>
          </c:spPr>
          <c:marker>
            <c:symbol val="none"/>
          </c:marker>
          <c:val>
            <c:numRef>
              <c:f>Лист1!$C$5:$C$27</c:f>
              <c:numCache>
                <c:formatCode>#,##0.0</c:formatCode>
                <c:ptCount val="23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20</c:v>
                </c:pt>
                <c:pt idx="12">
                  <c:v>21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31</c:v>
                </c:pt>
                <c:pt idx="17">
                  <c:v>0</c:v>
                </c:pt>
                <c:pt idx="18">
                  <c:v>30</c:v>
                </c:pt>
                <c:pt idx="19">
                  <c:v>32</c:v>
                </c:pt>
                <c:pt idx="20">
                  <c:v>34</c:v>
                </c:pt>
                <c:pt idx="21">
                  <c:v>34</c:v>
                </c:pt>
                <c:pt idx="22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336960"/>
        <c:axId val="6247488"/>
      </c:lineChart>
      <c:catAx>
        <c:axId val="1199336960"/>
        <c:scaling>
          <c:orientation val="minMax"/>
        </c:scaling>
        <c:delete val="0"/>
        <c:axPos val="b"/>
        <c:majorTickMark val="out"/>
        <c:minorTickMark val="none"/>
        <c:tickLblPos val="nextTo"/>
        <c:crossAx val="6247488"/>
        <c:crosses val="autoZero"/>
        <c:auto val="1"/>
        <c:lblAlgn val="ctr"/>
        <c:lblOffset val="100"/>
        <c:noMultiLvlLbl val="0"/>
      </c:catAx>
      <c:valAx>
        <c:axId val="6247488"/>
        <c:scaling>
          <c:orientation val="minMax"/>
        </c:scaling>
        <c:delete val="0"/>
        <c:axPos val="l"/>
        <c:majorGridlines/>
        <c:numFmt formatCode="#,##0.0" sourceLinked="1"/>
        <c:majorTickMark val="out"/>
        <c:minorTickMark val="none"/>
        <c:tickLblPos val="nextTo"/>
        <c:crossAx val="11993369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Работа</a:t>
            </a:r>
            <a:r>
              <a:rPr lang="ru-RU" baseline="0"/>
              <a:t> гидроциклонной установки</a:t>
            </a:r>
            <a:r>
              <a:rPr lang="ru-RU"/>
              <a:t> по КПД, %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/>
          </c:spPr>
          <c:marker>
            <c:symbol val="none"/>
          </c:marker>
          <c:val>
            <c:numRef>
              <c:f>Лист1!$D$5:$D$27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46.666666666666664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55.000000000000007</c:v>
                </c:pt>
                <c:pt idx="12">
                  <c:v>61.904761904761905</c:v>
                </c:pt>
                <c:pt idx="13">
                  <c:v>50</c:v>
                </c:pt>
                <c:pt idx="14">
                  <c:v>54.166666666666664</c:v>
                </c:pt>
                <c:pt idx="15">
                  <c:v>56.000000000000007</c:v>
                </c:pt>
                <c:pt idx="16">
                  <c:v>64</c:v>
                </c:pt>
                <c:pt idx="17">
                  <c:v>0</c:v>
                </c:pt>
                <c:pt idx="18">
                  <c:v>57.894736842105267</c:v>
                </c:pt>
                <c:pt idx="19">
                  <c:v>34</c:v>
                </c:pt>
                <c:pt idx="20">
                  <c:v>52.173913043478258</c:v>
                </c:pt>
                <c:pt idx="21">
                  <c:v>50</c:v>
                </c:pt>
                <c:pt idx="22">
                  <c:v>38.095238095238095</c:v>
                </c:pt>
              </c:numCache>
            </c:numRef>
          </c:val>
          <c:smooth val="0"/>
        </c:ser>
        <c:ser>
          <c:idx val="1"/>
          <c:order val="1"/>
          <c:tx>
            <c:v>КПД%</c:v>
          </c:tx>
          <c:spPr>
            <a:ln w="50800"/>
          </c:spPr>
          <c:marker>
            <c:symbol val="none"/>
          </c:marker>
          <c:val>
            <c:numRef>
              <c:f>Лист1!$G$5:$G$27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99.999999999999972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100</c:v>
                </c:pt>
                <c:pt idx="12">
                  <c:v>100</c:v>
                </c:pt>
                <c:pt idx="13">
                  <c:v>80</c:v>
                </c:pt>
                <c:pt idx="14">
                  <c:v>76.470588235294102</c:v>
                </c:pt>
                <c:pt idx="15">
                  <c:v>77.7777777777778</c:v>
                </c:pt>
                <c:pt idx="16">
                  <c:v>72.727272727272734</c:v>
                </c:pt>
                <c:pt idx="17">
                  <c:v>0</c:v>
                </c:pt>
                <c:pt idx="18">
                  <c:v>50</c:v>
                </c:pt>
                <c:pt idx="19">
                  <c:v>55.555555555555557</c:v>
                </c:pt>
                <c:pt idx="20">
                  <c:v>64.705882352941174</c:v>
                </c:pt>
                <c:pt idx="21">
                  <c:v>64.705882352941174</c:v>
                </c:pt>
                <c:pt idx="22">
                  <c:v>76.470588235294116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92992"/>
        <c:axId val="1199411712"/>
      </c:lineChart>
      <c:catAx>
        <c:axId val="1230292992"/>
        <c:scaling>
          <c:orientation val="minMax"/>
        </c:scaling>
        <c:delete val="0"/>
        <c:axPos val="b"/>
        <c:majorTickMark val="out"/>
        <c:minorTickMark val="none"/>
        <c:tickLblPos val="nextTo"/>
        <c:crossAx val="1199411712"/>
        <c:crosses val="autoZero"/>
        <c:auto val="1"/>
        <c:lblAlgn val="ctr"/>
        <c:lblOffset val="100"/>
        <c:noMultiLvlLbl val="0"/>
      </c:catAx>
      <c:valAx>
        <c:axId val="11994117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2302929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79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" name="Таблица1" displayName="Таблица1" ref="A4:G28" totalsRowShown="0" headerRowDxfId="9" dataDxfId="8" tableBorderDxfId="7" headerRowCellStyle="Обычный" dataCellStyle="Обычный">
  <autoFilter ref="A4:G28"/>
  <tableColumns count="7">
    <tableColumn id="1" name="Кверх" dataDxfId="6" dataCellStyle="Обычный"/>
    <tableColumn id="2" name="Кисход" dataDxfId="5" dataCellStyle="Обычный"/>
    <tableColumn id="3" name="Книз" dataDxfId="4" dataCellStyle="Обычный"/>
    <tableColumn id="4" name="Qниз/Qисход" dataDxfId="3" dataCellStyle="Обычный">
      <calculatedColumnFormula>(Таблица1[Кисход]-Таблица1[Кверх])/(Таблица1[Книз]-Таблица1[Кверх])*100</calculatedColumnFormula>
    </tableColumn>
    <tableColumn id="5" name="ИДверх" dataDxfId="2" dataCellStyle="Обычный">
      <calculatedColumnFormula>IF(Таблица1[Кисход]&lt;40*(Таблица1[Qниз/Qисход]/100),0,(Таблица1[Кисход]-40*(Таблица1[Qниз/Qисход]/100))/(1-Таблица1[Qниз/Qисход]/100))</calculatedColumnFormula>
    </tableColumn>
    <tableColumn id="6" name="ИДниз" dataDxfId="1" dataCellStyle="Обычный">
      <calculatedColumnFormula>IF(40*(Таблица1[Qниз/Qисход]/100)&lt;Таблица1[Кисход],40,Таблица1[Кисход]/(Таблица1[Qниз/Qисход]/100))</calculatedColumnFormula>
    </tableColumn>
    <tableColumn id="7" name="КПД, %" dataDxfId="0" dataCellStyle="Обычный">
      <calculatedColumnFormula>(Таблица1[Книз]-Таблица1[Кисход])/(Таблица1[ИДниз]-Таблица1[Кисход])*100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="115" zoomScaleNormal="115" workbookViewId="0">
      <selection sqref="A1:H27"/>
    </sheetView>
  </sheetViews>
  <sheetFormatPr defaultRowHeight="15.75" x14ac:dyDescent="0.25"/>
  <cols>
    <col min="1" max="1" width="8.28515625" style="2" customWidth="1"/>
    <col min="2" max="2" width="9.7109375" style="2" customWidth="1"/>
    <col min="3" max="3" width="8.28515625" style="2" customWidth="1"/>
    <col min="4" max="4" width="15.28515625" style="2" customWidth="1"/>
    <col min="5" max="5" width="10.42578125" style="2" customWidth="1"/>
    <col min="6" max="6" width="10.28515625" style="2" customWidth="1"/>
    <col min="7" max="7" width="9.42578125" style="2" customWidth="1"/>
    <col min="8" max="8" width="15.42578125" style="9" customWidth="1"/>
    <col min="9" max="16384" width="9.140625" style="1"/>
  </cols>
  <sheetData>
    <row r="1" spans="1:8" x14ac:dyDescent="0.25">
      <c r="C1" s="8" t="s">
        <v>12</v>
      </c>
    </row>
    <row r="3" spans="1:8" x14ac:dyDescent="0.25">
      <c r="A3" s="8" t="s">
        <v>13</v>
      </c>
    </row>
    <row r="4" spans="1:8" ht="22.5" customHeight="1" x14ac:dyDescent="0.25">
      <c r="A4" s="2" t="s">
        <v>0</v>
      </c>
      <c r="B4" s="2" t="s">
        <v>1</v>
      </c>
      <c r="C4" s="2" t="s">
        <v>2</v>
      </c>
      <c r="D4" s="2" t="s">
        <v>5</v>
      </c>
      <c r="E4" s="2" t="s">
        <v>3</v>
      </c>
      <c r="F4" s="2" t="s">
        <v>4</v>
      </c>
      <c r="G4" s="2" t="s">
        <v>6</v>
      </c>
      <c r="H4" s="11" t="s">
        <v>14</v>
      </c>
    </row>
    <row r="5" spans="1:8" x14ac:dyDescent="0.25">
      <c r="A5" s="4">
        <v>0</v>
      </c>
      <c r="B5" s="4">
        <v>0</v>
      </c>
      <c r="C5" s="4">
        <v>5</v>
      </c>
      <c r="D5" s="6">
        <f>(Таблица1[Кисход]-Таблица1[Кверх])/(Таблица1[Книз]-Таблица1[Кверх])*100</f>
        <v>0</v>
      </c>
      <c r="E5" s="6">
        <f>IF(Таблица1[Кисход]&lt;40*(Таблица1[Qниз/Qисход]/100),0,(Таблица1[Кисход]-40*(Таблица1[Qниз/Qисход]/100))/(1-Таблица1[Qниз/Qисход]/100))</f>
        <v>0</v>
      </c>
      <c r="F5" s="6" t="e">
        <f>IF(40*(Таблица1[Qниз/Qисход]/100)&lt;Таблица1[Кисход],40,Таблица1[Кисход]/(Таблица1[Qниз/Qисход]/100))</f>
        <v>#DIV/0!</v>
      </c>
      <c r="G5" s="6" t="e">
        <f>(Таблица1[Книз]-Таблица1[Кисход])/(Таблица1[ИДниз]-Таблица1[Кисход])*100</f>
        <v>#DIV/0!</v>
      </c>
      <c r="H5" s="10" t="s">
        <v>11</v>
      </c>
    </row>
    <row r="6" spans="1:8" x14ac:dyDescent="0.25">
      <c r="A6" s="3">
        <v>0</v>
      </c>
      <c r="B6" s="3">
        <v>0</v>
      </c>
      <c r="C6" s="3">
        <v>0</v>
      </c>
      <c r="D6" s="6" t="e">
        <f>(Таблица1[Кисход]-Таблица1[Кверх])/(Таблица1[Книз]-Таблица1[Кверх])*100</f>
        <v>#DIV/0!</v>
      </c>
      <c r="E6" s="6" t="e">
        <f>IF(Таблица1[Кисход]&lt;40*(Таблица1[Qниз/Qисход]/100),0,(Таблица1[Кисход]-40*(Таблица1[Qниз/Qисход]/100))/(1-Таблица1[Qниз/Qисход]/100))</f>
        <v>#DIV/0!</v>
      </c>
      <c r="F6" s="6" t="e">
        <f>IF(40*(Таблица1[Qниз/Qисход]/100)&lt;Таблица1[Кисход],40,Таблица1[Кисход]/(Таблица1[Qниз/Qисход]/100))</f>
        <v>#DIV/0!</v>
      </c>
      <c r="G6" s="6" t="e">
        <f>(Таблица1[Книз]-Таблица1[Кисход])/(Таблица1[ИДниз]-Таблица1[Кисход])*100</f>
        <v>#DIV/0!</v>
      </c>
      <c r="H6" s="10" t="s">
        <v>8</v>
      </c>
    </row>
    <row r="7" spans="1:8" x14ac:dyDescent="0.25">
      <c r="A7" s="3">
        <v>0</v>
      </c>
      <c r="B7" s="3">
        <v>0</v>
      </c>
      <c r="C7" s="3">
        <v>0</v>
      </c>
      <c r="D7" s="6" t="e">
        <f>(Таблица1[Кисход]-Таблица1[Кверх])/(Таблица1[Книз]-Таблица1[Кверх])*100</f>
        <v>#DIV/0!</v>
      </c>
      <c r="E7" s="6" t="e">
        <f>IF(Таблица1[Кисход]&lt;40*(Таблица1[Qниз/Qисход]/100),0,(Таблица1[Кисход]-40*(Таблица1[Qниз/Qисход]/100))/(1-Таблица1[Qниз/Qисход]/100))</f>
        <v>#DIV/0!</v>
      </c>
      <c r="F7" s="6" t="e">
        <f>IF(40*(Таблица1[Qниз/Qисход]/100)&lt;Таблица1[Кисход],40,Таблица1[Кисход]/(Таблица1[Qниз/Qисход]/100))</f>
        <v>#DIV/0!</v>
      </c>
      <c r="G7" s="6" t="e">
        <f>(Таблица1[Книз]-Таблица1[Кисход])/(Таблица1[ИДниз]-Таблица1[Кисход])*100</f>
        <v>#DIV/0!</v>
      </c>
      <c r="H7" s="10" t="s">
        <v>7</v>
      </c>
    </row>
    <row r="8" spans="1:8" x14ac:dyDescent="0.25">
      <c r="A8" s="3">
        <v>0</v>
      </c>
      <c r="B8" s="3">
        <v>0</v>
      </c>
      <c r="C8" s="3">
        <v>0</v>
      </c>
      <c r="D8" s="6" t="e">
        <f>(Таблица1[Кисход]-Таблица1[Кверх])/(Таблица1[Книз]-Таблица1[Кверх])*100</f>
        <v>#DIV/0!</v>
      </c>
      <c r="E8" s="6" t="e">
        <f>IF(Таблица1[Кисход]&lt;40*(Таблица1[Qниз/Qисход]/100),0,(Таблица1[Кисход]-40*(Таблица1[Qниз/Qисход]/100))/(1-Таблица1[Qниз/Qисход]/100))</f>
        <v>#DIV/0!</v>
      </c>
      <c r="F8" s="6" t="e">
        <f>IF(40*(Таблица1[Qниз/Qисход]/100)&lt;Таблица1[Кисход],40,Таблица1[Кисход]/(Таблица1[Qниз/Qисход]/100))</f>
        <v>#DIV/0!</v>
      </c>
      <c r="G8" s="6" t="e">
        <f>(Таблица1[Книз]-Таблица1[Кисход])/(Таблица1[ИДниз]-Таблица1[Кисход])*100</f>
        <v>#DIV/0!</v>
      </c>
      <c r="H8" s="10" t="s">
        <v>9</v>
      </c>
    </row>
    <row r="9" spans="1:8" x14ac:dyDescent="0.25">
      <c r="A9" s="3">
        <v>0</v>
      </c>
      <c r="B9" s="3">
        <v>7</v>
      </c>
      <c r="C9" s="3">
        <v>15</v>
      </c>
      <c r="D9" s="6">
        <f>(Таблица1[Кисход]-Таблица1[Кверх])/(Таблица1[Книз]-Таблица1[Кверх])*100</f>
        <v>46.666666666666664</v>
      </c>
      <c r="E9" s="6">
        <f>IF(Таблица1[Кисход]&lt;40*(Таблица1[Qниз/Qисход]/100),0,(Таблица1[Кисход]-40*(Таблица1[Qниз/Qисход]/100))/(1-Таблица1[Qниз/Qисход]/100))</f>
        <v>0</v>
      </c>
      <c r="F9" s="6">
        <f>IF(40*(Таблица1[Qниз/Qисход]/100)&lt;Таблица1[Кисход],40,Таблица1[Кисход]/(Таблица1[Qниз/Qисход]/100))</f>
        <v>15.000000000000002</v>
      </c>
      <c r="G9" s="6">
        <f>(Таблица1[Книз]-Таблица1[Кисход])/(Таблица1[ИДниз]-Таблица1[Кисход])*100</f>
        <v>99.999999999999972</v>
      </c>
      <c r="H9" s="10" t="s">
        <v>10</v>
      </c>
    </row>
    <row r="10" spans="1:8" x14ac:dyDescent="0.25">
      <c r="A10" s="3">
        <v>0</v>
      </c>
      <c r="B10" s="3">
        <v>0</v>
      </c>
      <c r="C10" s="3">
        <v>0</v>
      </c>
      <c r="D10" s="6" t="e">
        <f>(Таблица1[Кисход]-Таблица1[Кверх])/(Таблица1[Книз]-Таблица1[Кверх])*100</f>
        <v>#DIV/0!</v>
      </c>
      <c r="E10" s="6" t="e">
        <f>IF(Таблица1[Кисход]&lt;40*(Таблица1[Qниз/Qисход]/100),0,(Таблица1[Кисход]-40*(Таблица1[Qниз/Qисход]/100))/(1-Таблица1[Qниз/Qисход]/100))</f>
        <v>#DIV/0!</v>
      </c>
      <c r="F10" s="6" t="e">
        <f>IF(40*(Таблица1[Qниз/Qисход]/100)&lt;Таблица1[Кисход],40,Таблица1[Кисход]/(Таблица1[Qниз/Qисход]/100))</f>
        <v>#DIV/0!</v>
      </c>
      <c r="G10" s="6" t="e">
        <f>(Таблица1[Книз]-Таблица1[Кисход])/(Таблица1[ИДниз]-Таблица1[Кисход])*100</f>
        <v>#DIV/0!</v>
      </c>
      <c r="H10" s="10">
        <v>6</v>
      </c>
    </row>
    <row r="11" spans="1:8" x14ac:dyDescent="0.25">
      <c r="A11" s="4">
        <v>0</v>
      </c>
      <c r="B11" s="4">
        <v>0</v>
      </c>
      <c r="C11" s="4">
        <v>0</v>
      </c>
      <c r="D11" s="7" t="e">
        <f>(Таблица1[Кисход]-Таблица1[Кверх])/(Таблица1[Книз]-Таблица1[Кверх])*100</f>
        <v>#DIV/0!</v>
      </c>
      <c r="E11" s="7" t="e">
        <f>IF(Таблица1[Кисход]&lt;40*(Таблица1[Qниз/Qисход]/100),0,(Таблица1[Кисход]-40*(Таблица1[Qниз/Qисход]/100))/(1-Таблица1[Qниз/Qисход]/100))</f>
        <v>#DIV/0!</v>
      </c>
      <c r="F11" s="7" t="e">
        <f>IF(40*(Таблица1[Qниз/Qисход]/100)&lt;Таблица1[Кисход],40,Таблица1[Кисход]/(Таблица1[Qниз/Qисход]/100))</f>
        <v>#DIV/0!</v>
      </c>
      <c r="G11" s="7" t="e">
        <f>(Таблица1[Книз]-Таблица1[Кисход])/(Таблица1[ИДниз]-Таблица1[Кисход])*100</f>
        <v>#DIV/0!</v>
      </c>
      <c r="H11" s="10">
        <v>5</v>
      </c>
    </row>
    <row r="12" spans="1:8" x14ac:dyDescent="0.25">
      <c r="A12" s="4">
        <v>0</v>
      </c>
      <c r="B12" s="4">
        <v>0</v>
      </c>
      <c r="C12" s="4">
        <v>0</v>
      </c>
      <c r="D12" s="7" t="e">
        <f>(Таблица1[Кисход]-Таблица1[Кверх])/(Таблица1[Книз]-Таблица1[Кверх])*100</f>
        <v>#DIV/0!</v>
      </c>
      <c r="E12" s="7" t="e">
        <f>IF(Таблица1[Кисход]&lt;40*(Таблица1[Qниз/Qисход]/100),0,(Таблица1[Кисход]-40*(Таблица1[Qниз/Qисход]/100))/(1-Таблица1[Qниз/Qисход]/100))</f>
        <v>#DIV/0!</v>
      </c>
      <c r="F12" s="7" t="e">
        <f>IF(40*(Таблица1[Qниз/Qисход]/100)&lt;Таблица1[Кисход],40,Таблица1[Кисход]/(Таблица1[Qниз/Qисход]/100))</f>
        <v>#DIV/0!</v>
      </c>
      <c r="G12" s="7" t="e">
        <f>(Таблица1[Книз]-Таблица1[Кисход])/(Таблица1[ИДниз]-Таблица1[Кисход])*100</f>
        <v>#DIV/0!</v>
      </c>
      <c r="H12" s="10">
        <v>4</v>
      </c>
    </row>
    <row r="13" spans="1:8" x14ac:dyDescent="0.25">
      <c r="A13" s="4">
        <v>0</v>
      </c>
      <c r="B13" s="4">
        <v>0</v>
      </c>
      <c r="C13" s="4">
        <v>0</v>
      </c>
      <c r="D13" s="7" t="e">
        <f>(Таблица1[Кисход]-Таблица1[Кверх])/(Таблица1[Книз]-Таблица1[Кверх])*100</f>
        <v>#DIV/0!</v>
      </c>
      <c r="E13" s="7" t="e">
        <f>IF(Таблица1[Кисход]&lt;40*(Таблица1[Qниз/Qисход]/100),0,(Таблица1[Кисход]-40*(Таблица1[Qниз/Qисход]/100))/(1-Таблица1[Qниз/Qисход]/100))</f>
        <v>#DIV/0!</v>
      </c>
      <c r="F13" s="7" t="e">
        <f>IF(40*(Таблица1[Qниз/Qисход]/100)&lt;Таблица1[Кисход],40,Таблица1[Кисход]/(Таблица1[Qниз/Qисход]/100))</f>
        <v>#DIV/0!</v>
      </c>
      <c r="G13" s="7" t="e">
        <f>(Таблица1[Книз]-Таблица1[Кисход])/(Таблица1[ИДниз]-Таблица1[Кисход])*100</f>
        <v>#DIV/0!</v>
      </c>
      <c r="H13" s="10">
        <v>3</v>
      </c>
    </row>
    <row r="14" spans="1:8" x14ac:dyDescent="0.25">
      <c r="A14" s="4">
        <v>0</v>
      </c>
      <c r="B14" s="4">
        <v>0</v>
      </c>
      <c r="C14" s="4">
        <v>0</v>
      </c>
      <c r="D14" s="7" t="e">
        <f>(Таблица1[Кисход]-Таблица1[Кверх])/(Таблица1[Книз]-Таблица1[Кверх])*100</f>
        <v>#DIV/0!</v>
      </c>
      <c r="E14" s="7" t="e">
        <f>IF(Таблица1[Кисход]&lt;40*(Таблица1[Qниз/Qисход]/100),0,(Таблица1[Кисход]-40*(Таблица1[Qниз/Qисход]/100))/(1-Таблица1[Qниз/Qисход]/100))</f>
        <v>#DIV/0!</v>
      </c>
      <c r="F14" s="7" t="e">
        <f>IF(40*(Таблица1[Qниз/Qисход]/100)&lt;Таблица1[Кисход],40,Таблица1[Кисход]/(Таблица1[Qниз/Qисход]/100))</f>
        <v>#DIV/0!</v>
      </c>
      <c r="G14" s="7" t="e">
        <f>(Таблица1[Книз]-Таблица1[Кисход])/(Таблица1[ИДниз]-Таблица1[Кисход])*100</f>
        <v>#DIV/0!</v>
      </c>
      <c r="H14" s="10">
        <v>2</v>
      </c>
    </row>
    <row r="15" spans="1:8" x14ac:dyDescent="0.25">
      <c r="A15" s="3">
        <v>0</v>
      </c>
      <c r="B15" s="3">
        <v>0</v>
      </c>
      <c r="C15" s="3">
        <v>0</v>
      </c>
      <c r="D15" s="6" t="e">
        <f>(Таблица1[Кисход]-Таблица1[Кверх])/(Таблица1[Книз]-Таблица1[Кверх])*100</f>
        <v>#DIV/0!</v>
      </c>
      <c r="E15" s="6" t="e">
        <f>IF(Таблица1[Кисход]&lt;40*(Таблица1[Qниз/Qисход]/100),0,(Таблица1[Кисход]-40*(Таблица1[Qниз/Qисход]/100))/(1-Таблица1[Qниз/Qисход]/100))</f>
        <v>#DIV/0!</v>
      </c>
      <c r="F15" s="6" t="e">
        <f>IF(40*(Таблица1[Qниз/Qисход]/100)&lt;Таблица1[Кисход],40,Таблица1[Кисход]/(Таблица1[Qниз/Qисход]/100))</f>
        <v>#DIV/0!</v>
      </c>
      <c r="G15" s="6" t="e">
        <f>(Таблица1[Книз]-Таблица1[Кисход])/(Таблица1[ИДниз]-Таблица1[Кисход])*100</f>
        <v>#DIV/0!</v>
      </c>
      <c r="H15" s="10">
        <v>1</v>
      </c>
    </row>
    <row r="16" spans="1:8" x14ac:dyDescent="0.25">
      <c r="A16" s="3">
        <v>0</v>
      </c>
      <c r="B16" s="3">
        <v>11</v>
      </c>
      <c r="C16" s="3">
        <v>20</v>
      </c>
      <c r="D16" s="6">
        <f>(Таблица1[Кисход]-Таблица1[Кверх])/(Таблица1[Книз]-Таблица1[Кверх])*100</f>
        <v>55.000000000000007</v>
      </c>
      <c r="E16" s="6">
        <f>IF(Таблица1[Кисход]&lt;40*(Таблица1[Qниз/Qисход]/100),0,(Таблица1[Кисход]-40*(Таблица1[Qниз/Qисход]/100))/(1-Таблица1[Qниз/Qисход]/100))</f>
        <v>0</v>
      </c>
      <c r="F16" s="6">
        <f>IF(40*(Таблица1[Qниз/Qисход]/100)&lt;Таблица1[Кисход],40,Таблица1[Кисход]/(Таблица1[Qниз/Qисход]/100))</f>
        <v>20</v>
      </c>
      <c r="G16" s="6">
        <f>(Таблица1[Книз]-Таблица1[Кисход])/(Таблица1[ИДниз]-Таблица1[Кисход])*100</f>
        <v>100</v>
      </c>
      <c r="H16" s="10">
        <v>1</v>
      </c>
    </row>
    <row r="17" spans="1:8" x14ac:dyDescent="0.25">
      <c r="A17" s="3">
        <v>0</v>
      </c>
      <c r="B17" s="3">
        <v>13</v>
      </c>
      <c r="C17" s="3">
        <v>21</v>
      </c>
      <c r="D17" s="6">
        <f>(Таблица1[Кисход]-Таблица1[Кверх])/(Таблица1[Книз]-Таблица1[Кверх])*100</f>
        <v>61.904761904761905</v>
      </c>
      <c r="E17" s="6">
        <f>IF(Таблица1[Кисход]&lt;40*(Таблица1[Qниз/Qисход]/100),0,(Таблица1[Кисход]-40*(Таблица1[Qниз/Qисход]/100))/(1-Таблица1[Qниз/Qисход]/100))</f>
        <v>0</v>
      </c>
      <c r="F17" s="6">
        <f>IF(40*(Таблица1[Qниз/Qисход]/100)&lt;Таблица1[Кисход],40,Таблица1[Кисход]/(Таблица1[Qниз/Qисход]/100))</f>
        <v>21</v>
      </c>
      <c r="G17" s="6">
        <f>(Таблица1[Книз]-Таблица1[Кисход])/(Таблица1[ИДниз]-Таблица1[Кисход])*100</f>
        <v>100</v>
      </c>
      <c r="H17" s="10">
        <v>2</v>
      </c>
    </row>
    <row r="18" spans="1:8" x14ac:dyDescent="0.25">
      <c r="A18" s="3">
        <v>3</v>
      </c>
      <c r="B18" s="3">
        <v>15</v>
      </c>
      <c r="C18" s="3">
        <v>27</v>
      </c>
      <c r="D18" s="6">
        <f>(Таблица1[Кисход]-Таблица1[Кверх])/(Таблица1[Книз]-Таблица1[Кверх])*100</f>
        <v>50</v>
      </c>
      <c r="E18" s="6">
        <f>IF(Таблица1[Кисход]&lt;40*(Таблица1[Qниз/Qисход]/100),0,(Таблица1[Кисход]-40*(Таблица1[Qниз/Qисход]/100))/(1-Таблица1[Qниз/Qисход]/100))</f>
        <v>0</v>
      </c>
      <c r="F18" s="6">
        <f>IF(40*(Таблица1[Qниз/Qисход]/100)&lt;Таблица1[Кисход],40,Таблица1[Кисход]/(Таблица1[Qниз/Qисход]/100))</f>
        <v>30</v>
      </c>
      <c r="G18" s="6">
        <f>(Таблица1[Книз]-Таблица1[Кисход])/(Таблица1[ИДниз]-Таблица1[Кисход])*100</f>
        <v>80</v>
      </c>
      <c r="H18" s="10">
        <v>3</v>
      </c>
    </row>
    <row r="19" spans="1:8" x14ac:dyDescent="0.25">
      <c r="A19" s="3">
        <v>4</v>
      </c>
      <c r="B19" s="3">
        <v>17</v>
      </c>
      <c r="C19" s="3">
        <v>28</v>
      </c>
      <c r="D19" s="6">
        <f>(Таблица1[Кисход]-Таблица1[Кверх])/(Таблица1[Книз]-Таблица1[Кверх])*100</f>
        <v>54.166666666666664</v>
      </c>
      <c r="E19" s="6">
        <f>IF(Таблица1[Кисход]&lt;40*(Таблица1[Qниз/Qисход]/100),0,(Таблица1[Кисход]-40*(Таблица1[Qниз/Qисход]/100))/(1-Таблица1[Qниз/Qисход]/100))</f>
        <v>0</v>
      </c>
      <c r="F19" s="6">
        <f>IF(40*(Таблица1[Qниз/Qисход]/100)&lt;Таблица1[Кисход],40,Таблица1[Кисход]/(Таблица1[Qниз/Qисход]/100))</f>
        <v>31.384615384615387</v>
      </c>
      <c r="G19" s="6">
        <f>(Таблица1[Книз]-Таблица1[Кисход])/(Таблица1[ИДниз]-Таблица1[Кисход])*100</f>
        <v>76.470588235294102</v>
      </c>
      <c r="H19" s="10">
        <v>4</v>
      </c>
    </row>
    <row r="20" spans="1:8" x14ac:dyDescent="0.25">
      <c r="A20" s="3">
        <v>4</v>
      </c>
      <c r="B20" s="3">
        <v>18</v>
      </c>
      <c r="C20" s="3">
        <v>29</v>
      </c>
      <c r="D20" s="6">
        <f>(Таблица1[Кисход]-Таблица1[Кверх])/(Таблица1[Книз]-Таблица1[Кверх])*100</f>
        <v>56.000000000000007</v>
      </c>
      <c r="E20" s="6">
        <f>IF(Таблица1[Кисход]&lt;40*(Таблица1[Qниз/Qисход]/100),0,(Таблица1[Кисход]-40*(Таблица1[Qниз/Qисход]/100))/(1-Таблица1[Qниз/Qисход]/100))</f>
        <v>0</v>
      </c>
      <c r="F20" s="6">
        <f>IF(40*(Таблица1[Qниз/Qисход]/100)&lt;Таблица1[Кисход],40,Таблица1[Кисход]/(Таблица1[Qниз/Qисход]/100))</f>
        <v>32.142857142857139</v>
      </c>
      <c r="G20" s="6">
        <f>(Таблица1[Книз]-Таблица1[Кисход])/(Таблица1[ИДниз]-Таблица1[Кисход])*100</f>
        <v>77.7777777777778</v>
      </c>
      <c r="H20" s="10">
        <v>5</v>
      </c>
    </row>
    <row r="21" spans="1:8" x14ac:dyDescent="0.25">
      <c r="A21" s="3">
        <v>6</v>
      </c>
      <c r="B21" s="3">
        <v>22</v>
      </c>
      <c r="C21" s="3">
        <v>31</v>
      </c>
      <c r="D21" s="6">
        <f>(Таблица1[Кисход]-Таблица1[Кверх])/(Таблица1[Книз]-Таблица1[Кверх])*100</f>
        <v>64</v>
      </c>
      <c r="E21" s="6">
        <f>IF(Таблица1[Кисход]&lt;40*(Таблица1[Qниз/Qисход]/100),0,(Таблица1[Кисход]-40*(Таблица1[Qниз/Qисход]/100))/(1-Таблица1[Qниз/Qисход]/100))</f>
        <v>0</v>
      </c>
      <c r="F21" s="6">
        <f>IF(40*(Таблица1[Qниз/Qисход]/100)&lt;Таблица1[Кисход],40,Таблица1[Кисход]/(Таблица1[Qниз/Qисход]/100))</f>
        <v>34.375</v>
      </c>
      <c r="G21" s="6">
        <f>(Таблица1[Книз]-Таблица1[Кисход])/(Таблица1[ИДниз]-Таблица1[Кисход])*100</f>
        <v>72.727272727272734</v>
      </c>
      <c r="H21" s="10">
        <v>6</v>
      </c>
    </row>
    <row r="22" spans="1:8" x14ac:dyDescent="0.25">
      <c r="A22" s="3">
        <v>0</v>
      </c>
      <c r="B22" s="3">
        <v>0</v>
      </c>
      <c r="C22" s="3">
        <v>0</v>
      </c>
      <c r="D22" s="6" t="e">
        <f>(Таблица1[Кисход]-Таблица1[Кверх])/(Таблица1[Книз]-Таблица1[Кверх])*100</f>
        <v>#DIV/0!</v>
      </c>
      <c r="E22" s="6" t="e">
        <f>IF(Таблица1[Кисход]&lt;40*(Таблица1[Qниз/Qисход]/100),0,(Таблица1[Кисход]-40*(Таблица1[Qниз/Qисход]/100))/(1-Таблица1[Qниз/Qисход]/100))</f>
        <v>#DIV/0!</v>
      </c>
      <c r="F22" s="6" t="e">
        <f>IF(40*(Таблица1[Qниз/Qисход]/100)&lt;Таблица1[Кисход],40,Таблица1[Кисход]/(Таблица1[Qниз/Qисход]/100))</f>
        <v>#DIV/0!</v>
      </c>
      <c r="G22" s="6" t="e">
        <f>(Таблица1[Книз]-Таблица1[Кисход])/(Таблица1[ИДниз]-Таблица1[Кисход])*100</f>
        <v>#DIV/0!</v>
      </c>
      <c r="H22" s="10">
        <v>7</v>
      </c>
    </row>
    <row r="23" spans="1:8" x14ac:dyDescent="0.25">
      <c r="A23" s="3">
        <v>11</v>
      </c>
      <c r="B23" s="3">
        <v>22</v>
      </c>
      <c r="C23" s="3">
        <v>30</v>
      </c>
      <c r="D23" s="7">
        <f>(Таблица1[Кисход]-Таблица1[Кверх])/(Таблица1[Книз]-Таблица1[Кверх])*100</f>
        <v>57.894736842105267</v>
      </c>
      <c r="E23" s="7">
        <f>IF(Таблица1[Кисход]&lt;40*(Таблица1[Qниз/Qисход]/100),0,(Таблица1[Кисход]-40*(Таблица1[Qниз/Qисход]/100))/(1-Таблица1[Qниз/Qисход]/100))</f>
        <v>0</v>
      </c>
      <c r="F23" s="7">
        <f>IF(40*(Таблица1[Qниз/Qисход]/100)&lt;Таблица1[Кисход],40,Таблица1[Кисход]/(Таблица1[Qниз/Qисход]/100))</f>
        <v>38</v>
      </c>
      <c r="G23" s="7">
        <f>(Таблица1[Книз]-Таблица1[Кисход])/(Таблица1[ИДниз]-Таблица1[Кисход])*100</f>
        <v>50</v>
      </c>
      <c r="H23" s="10">
        <v>8</v>
      </c>
    </row>
    <row r="24" spans="1:8" x14ac:dyDescent="0.25">
      <c r="A24" s="4">
        <v>11</v>
      </c>
      <c r="B24" s="4">
        <v>22</v>
      </c>
      <c r="C24" s="4">
        <v>32</v>
      </c>
      <c r="D24" s="7">
        <v>34</v>
      </c>
      <c r="E24" s="7">
        <f>IF(Таблица1[Кисход]&lt;40*(Таблица1[Qниз/Qисход]/100),0,(Таблица1[Кисход]-40*(Таблица1[Qниз/Qисход]/100))/(1-Таблица1[Qниз/Qисход]/100))</f>
        <v>12.727272727272727</v>
      </c>
      <c r="F24" s="7">
        <f>IF(40*(Таблица1[Qниз/Qисход]/100)&lt;Таблица1[Кисход],40,Таблица1[Кисход]/(Таблица1[Qниз/Qисход]/100))</f>
        <v>40</v>
      </c>
      <c r="G24" s="7">
        <f>(Таблица1[Книз]-Таблица1[Кисход])/(Таблица1[ИДниз]-Таблица1[Кисход])*100</f>
        <v>55.555555555555557</v>
      </c>
      <c r="H24" s="10">
        <v>9</v>
      </c>
    </row>
    <row r="25" spans="1:8" x14ac:dyDescent="0.25">
      <c r="A25" s="4">
        <v>11</v>
      </c>
      <c r="B25" s="4">
        <v>23</v>
      </c>
      <c r="C25" s="4">
        <v>34</v>
      </c>
      <c r="D25" s="7">
        <f>(Таблица1[Кисход]-Таблица1[Кверх])/(Таблица1[Книз]-Таблица1[Кверх])*100</f>
        <v>52.173913043478258</v>
      </c>
      <c r="E25" s="7">
        <f>IF(Таблица1[Кисход]&lt;40*(Таблица1[Qниз/Qисход]/100),0,(Таблица1[Кисход]-40*(Таблица1[Qниз/Qисход]/100))/(1-Таблица1[Qниз/Qисход]/100))</f>
        <v>4.4545454545454541</v>
      </c>
      <c r="F25" s="7">
        <f>IF(40*(Таблица1[Qниз/Qисход]/100)&lt;Таблица1[Кисход],40,Таблица1[Кисход]/(Таблица1[Qниз/Qисход]/100))</f>
        <v>40</v>
      </c>
      <c r="G25" s="7">
        <f>(Таблица1[Книз]-Таблица1[Кисход])/(Таблица1[ИДниз]-Таблица1[Кисход])*100</f>
        <v>64.705882352941174</v>
      </c>
      <c r="H25" s="10">
        <v>10</v>
      </c>
    </row>
    <row r="26" spans="1:8" x14ac:dyDescent="0.25">
      <c r="A26" s="4">
        <v>12</v>
      </c>
      <c r="B26" s="4">
        <v>23</v>
      </c>
      <c r="C26" s="4">
        <v>34</v>
      </c>
      <c r="D26" s="7">
        <f>(Таблица1[Кисход]-Таблица1[Кверх])/(Таблица1[Книз]-Таблица1[Кверх])*100</f>
        <v>50</v>
      </c>
      <c r="E26" s="7">
        <f>IF(Таблица1[Кисход]&lt;40*(Таблица1[Qниз/Qисход]/100),0,(Таблица1[Кисход]-40*(Таблица1[Qниз/Qисход]/100))/(1-Таблица1[Qниз/Qисход]/100))</f>
        <v>6</v>
      </c>
      <c r="F26" s="7">
        <f>IF(40*(Таблица1[Qниз/Qисход]/100)&lt;Таблица1[Кисход],40,Таблица1[Кисход]/(Таблица1[Qниз/Qисход]/100))</f>
        <v>40</v>
      </c>
      <c r="G26" s="7">
        <f>(Таблица1[Книз]-Таблица1[Кисход])/(Таблица1[ИДниз]-Таблица1[Кисход])*100</f>
        <v>64.705882352941174</v>
      </c>
      <c r="H26" s="10">
        <v>11</v>
      </c>
    </row>
    <row r="27" spans="1:8" x14ac:dyDescent="0.25">
      <c r="A27" s="4">
        <v>15</v>
      </c>
      <c r="B27" s="4">
        <v>23</v>
      </c>
      <c r="C27" s="4">
        <v>36</v>
      </c>
      <c r="D27" s="7">
        <f>(Таблица1[Кисход]-Таблица1[Кверх])/(Таблица1[Книз]-Таблица1[Кверх])*100</f>
        <v>38.095238095238095</v>
      </c>
      <c r="E27" s="7">
        <f>IF(Таблица1[Кисход]&lt;40*(Таблица1[Qниз/Qисход]/100),0,(Таблица1[Кисход]-40*(Таблица1[Qниз/Qисход]/100))/(1-Таблица1[Qниз/Qисход]/100))</f>
        <v>12.53846153846154</v>
      </c>
      <c r="F27" s="7">
        <f>IF(40*(Таблица1[Qниз/Qисход]/100)&lt;Таблица1[Кисход],40,Таблица1[Кисход]/(Таблица1[Qниз/Qисход]/100))</f>
        <v>40</v>
      </c>
      <c r="G27" s="7">
        <f>(Таблица1[Книз]-Таблица1[Кисход])/(Таблица1[ИДниз]-Таблица1[Кисход])*100</f>
        <v>76.470588235294116</v>
      </c>
      <c r="H27" s="10">
        <v>12</v>
      </c>
    </row>
    <row r="28" spans="1:8" x14ac:dyDescent="0.25">
      <c r="A28" s="4"/>
      <c r="B28" s="4"/>
      <c r="C28" s="4"/>
      <c r="D28" s="5"/>
      <c r="E28" s="5"/>
      <c r="F28" s="5"/>
      <c r="G28" s="5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2</vt:i4>
      </vt:variant>
    </vt:vector>
  </HeadingPairs>
  <TitlesOfParts>
    <vt:vector size="3" baseType="lpstr">
      <vt:lpstr>Лист1</vt:lpstr>
      <vt:lpstr>Диаграмма по плотности</vt:lpstr>
      <vt:lpstr>Диаграмма по КПД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RePack by Diakov</cp:lastModifiedBy>
  <cp:lastPrinted>2017-05-11T06:13:50Z</cp:lastPrinted>
  <dcterms:created xsi:type="dcterms:W3CDTF">2016-09-20T12:33:22Z</dcterms:created>
  <dcterms:modified xsi:type="dcterms:W3CDTF">2017-05-11T06:14:01Z</dcterms:modified>
</cp:coreProperties>
</file>