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Ноябрь 1-2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" i="1" l="1"/>
  <c r="C22" i="1"/>
  <c r="C20" i="1" l="1"/>
  <c r="C16" i="1"/>
  <c r="C8" i="1"/>
  <c r="C19" i="1"/>
  <c r="C18" i="1"/>
  <c r="B8" i="1"/>
  <c r="C17" i="1"/>
  <c r="C21" i="1"/>
  <c r="C15" i="1" l="1"/>
  <c r="D11" i="1"/>
  <c r="D3" i="1" s="1"/>
  <c r="B22" i="1"/>
  <c r="C3" i="1" l="1"/>
  <c r="D2" i="1" l="1"/>
  <c r="D4" i="1" s="1"/>
  <c r="C2" i="1"/>
  <c r="C4" i="1" s="1"/>
  <c r="B4" i="1"/>
  <c r="B5" i="1" l="1"/>
</calcChain>
</file>

<file path=xl/sharedStrings.xml><?xml version="1.0" encoding="utf-8"?>
<sst xmlns="http://schemas.openxmlformats.org/spreadsheetml/2006/main" count="27" uniqueCount="24">
  <si>
    <t xml:space="preserve">Волков Игорь </t>
  </si>
  <si>
    <t>Филатов Андрей</t>
  </si>
  <si>
    <t>Яковлев Алексей</t>
  </si>
  <si>
    <t>Работы</t>
  </si>
  <si>
    <t>Зарплата</t>
  </si>
  <si>
    <t>Итого</t>
  </si>
  <si>
    <t>Сумма</t>
  </si>
  <si>
    <t>Работники</t>
  </si>
  <si>
    <t>Дс капитал</t>
  </si>
  <si>
    <t>Запчасти</t>
  </si>
  <si>
    <t>н/ч</t>
  </si>
  <si>
    <t>Выроботка</t>
  </si>
  <si>
    <t>Сумма продаж</t>
  </si>
  <si>
    <t>Себестоиомть</t>
  </si>
  <si>
    <t>Валовая прибыль</t>
  </si>
  <si>
    <t>Количество нормочасов</t>
  </si>
  <si>
    <t>Итого к выдачи</t>
  </si>
  <si>
    <t>Получено ДС</t>
  </si>
  <si>
    <t>Волков Игорь мотор</t>
  </si>
  <si>
    <t>Сергей</t>
  </si>
  <si>
    <t>Дима слесарь</t>
  </si>
  <si>
    <t>сергей</t>
  </si>
  <si>
    <t>Филатов мотор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</si>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</sst>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р_."/>
    <numFmt numFmtId="165" formatCode="#,##0.00_р_."/>
    <numFmt numFmtId="166" formatCode="#,##0.000_р_."/>
    <numFmt numFmtId="167" formatCode="0.000%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0" fillId="0" borderId="1" xfId="0" applyFill="1" applyBorder="1"/>
    <xf numFmtId="0" fontId="0" fillId="2" borderId="0" xfId="0" applyFill="1"/>
    <xf numFmtId="0" fontId="2" fillId="0" borderId="3" xfId="0" applyFont="1" applyFill="1" applyBorder="1"/>
    <xf numFmtId="164" fontId="3" fillId="0" borderId="2" xfId="0" applyNumberFormat="1" applyFont="1" applyFill="1" applyBorder="1"/>
    <xf numFmtId="164" fontId="2" fillId="0" borderId="2" xfId="0" applyNumberFormat="1" applyFont="1" applyFill="1" applyBorder="1"/>
    <xf numFmtId="164" fontId="2" fillId="0" borderId="0" xfId="0" applyNumberFormat="1" applyFont="1" applyFill="1" applyBorder="1"/>
    <xf numFmtId="165" fontId="2" fillId="0" borderId="2" xfId="0" applyNumberFormat="1" applyFont="1" applyFill="1" applyBorder="1"/>
    <xf numFmtId="166" fontId="2" fillId="0" borderId="2" xfId="0" applyNumberFormat="1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Fill="1" applyBorder="1"/>
    <xf numFmtId="0" fontId="0" fillId="0" borderId="0" xfId="0" applyAlignment="1">
      <alignment horizontal="right"/>
    </xf>
    <xf numFmtId="167" fontId="0" fillId="0" borderId="1" xfId="1" applyNumberFormat="1" applyFont="1" applyFill="1" applyBorder="1"/>
    <xf numFmtId="165" fontId="3" fillId="0" borderId="2" xfId="0" applyNumberFormat="1" applyFont="1" applyFill="1" applyBorder="1"/>
    <xf numFmtId="166" fontId="3" fillId="0" borderId="2" xfId="0" applyNumberFormat="1" applyFont="1" applyFill="1" applyBorder="1"/>
    <xf numFmtId="167" fontId="0" fillId="0" borderId="0" xfId="1" applyNumberFormat="1" applyFont="1" applyFill="1" applyBorder="1"/>
    <xf numFmtId="0" fontId="0" fillId="0" borderId="0" xfId="0" applyFill="1" applyBorder="1"/>
    <xf numFmtId="0" fontId="0" fillId="0" borderId="1" xfId="0" applyBorder="1"/>
    <xf numFmtId="0" fontId="0" fillId="0" borderId="2" xfId="0" applyBorder="1"/>
    <xf numFmtId="0" fontId="5" fillId="0" borderId="3" xfId="0" applyFont="1" applyFill="1" applyBorder="1"/>
    <xf numFmtId="0" fontId="0" fillId="0" borderId="0" xfId="0" applyBorder="1"/>
    <xf numFmtId="164" fontId="0" fillId="0" borderId="3" xfId="0" applyNumberFormat="1" applyFill="1" applyBorder="1" applyAlignment="1">
      <alignment horizontal="right"/>
    </xf>
    <xf numFmtId="164" fontId="0" fillId="0" borderId="3" xfId="0" applyNumberFormat="1" applyFill="1" applyBorder="1" applyAlignment="1">
      <alignment horizontal="left"/>
    </xf>
    <xf numFmtId="0" fontId="0" fillId="0" borderId="0" xfId="0" applyFill="1"/>
    <xf numFmtId="9" fontId="0" fillId="0" borderId="0" xfId="1" applyFont="1" applyFill="1"/>
    <xf numFmtId="0" fontId="5" fillId="0" borderId="0" xfId="0" applyFont="1" applyFill="1" applyBorder="1" applyAlignment="1"/>
    <xf numFmtId="0" fontId="6" fillId="0" borderId="0" xfId="0" applyFont="1" applyFill="1" applyBorder="1"/>
    <xf numFmtId="164" fontId="5" fillId="0" borderId="4" xfId="0" applyNumberFormat="1" applyFont="1" applyFill="1" applyBorder="1" applyAlignment="1"/>
    <xf numFmtId="0" fontId="5" fillId="0" borderId="4" xfId="0" applyFont="1" applyBorder="1" applyAlignment="1"/>
    <xf numFmtId="165" fontId="1" fillId="0" borderId="4" xfId="0" applyNumberFormat="1" applyFont="1" applyFill="1" applyBorder="1"/>
    <xf numFmtId="164" fontId="0" fillId="0" borderId="4" xfId="0" applyNumberFormat="1" applyFill="1" applyBorder="1"/>
    <xf numFmtId="1" fontId="0" fillId="0" borderId="4" xfId="0" applyNumberFormat="1" applyBorder="1"/>
    <xf numFmtId="4" fontId="8" fillId="0" borderId="4" xfId="2" applyNumberFormat="1" applyFont="1" applyFill="1" applyBorder="1" applyAlignment="1">
      <alignment horizontal="right" vertical="top"/>
    </xf>
    <xf numFmtId="0" fontId="0" fillId="0" borderId="4" xfId="0" applyFill="1" applyBorder="1"/>
    <xf numFmtId="4" fontId="8" fillId="4" borderId="4" xfId="2" applyNumberFormat="1" applyFont="1" applyFill="1" applyBorder="1" applyAlignment="1">
      <alignment horizontal="right" vertical="top"/>
    </xf>
    <xf numFmtId="0" fontId="9" fillId="3" borderId="4" xfId="0" applyFont="1" applyFill="1" applyBorder="1"/>
    <xf numFmtId="0" fontId="0" fillId="0" borderId="1" xfId="0" applyFill="1" applyBorder="1" applyAlignment="1">
      <alignment horizontal="left" indent="3"/>
    </xf>
    <xf numFmtId="0" fontId="0" fillId="0" borderId="2" xfId="0" applyFill="1" applyBorder="1" applyAlignment="1">
      <alignment horizontal="left" indent="3"/>
    </xf>
    <xf numFmtId="0" fontId="0" fillId="0" borderId="0" xfId="0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/>
    <xf numFmtId="167" fontId="0" fillId="0" borderId="4" xfId="1" applyNumberFormat="1" applyFont="1" applyFill="1" applyBorder="1" applyAlignment="1">
      <alignment horizontal="center" vertical="center"/>
    </xf>
    <xf numFmtId="0" fontId="12" fillId="0" borderId="4" xfId="2" applyNumberFormat="1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2" fillId="0" borderId="1" xfId="0" applyFont="1" applyFill="1" applyBorder="1"/>
    <xf numFmtId="164" fontId="0" fillId="0" borderId="1" xfId="0" applyNumberFormat="1" applyFill="1" applyBorder="1" applyAlignment="1">
      <alignment horizontal="left"/>
    </xf>
    <xf numFmtId="49" fontId="0" fillId="0" borderId="0" xfId="1" applyNumberFormat="1" applyFont="1" applyFill="1"/>
    <xf numFmtId="49" fontId="0" fillId="0" borderId="4" xfId="0" applyNumberFormat="1" applyBorder="1"/>
    <xf numFmtId="164" fontId="10" fillId="0" borderId="5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Лист1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tabSelected="1" workbookViewId="0">
      <selection activeCell="C20" sqref="C20"/>
    </sheetView>
  </sheetViews>
  <sheetFormatPr defaultRowHeight="15" x14ac:dyDescent="0.25"/>
  <cols>
    <col min="1" max="1" width="33.5703125" customWidth="1"/>
    <col min="2" max="2" width="13.85546875" customWidth="1"/>
    <col min="3" max="3" width="14.28515625" customWidth="1"/>
    <col min="4" max="4" width="14" customWidth="1"/>
    <col min="5" max="5" width="10.5703125" customWidth="1"/>
  </cols>
  <sheetData>
    <row r="1" spans="1:64" s="17" customFormat="1" x14ac:dyDescent="0.25">
      <c r="A1" s="19" t="s">
        <v>17</v>
      </c>
      <c r="B1" s="27" t="s">
        <v>7</v>
      </c>
      <c r="C1" s="28" t="s">
        <v>8</v>
      </c>
      <c r="D1" s="28" t="s">
        <v>19</v>
      </c>
      <c r="E1" s="25"/>
      <c r="F1" s="26"/>
      <c r="G1" s="2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</row>
    <row r="2" spans="1:64" s="17" customFormat="1" x14ac:dyDescent="0.25">
      <c r="A2" s="36" t="s">
        <v>3</v>
      </c>
      <c r="B2" s="29">
        <f>C22-C18</f>
        <v>89274</v>
      </c>
      <c r="C2" s="30">
        <f>(C8-B2)/2</f>
        <v>109453</v>
      </c>
      <c r="D2" s="31">
        <f>(C8-B2)/2</f>
        <v>109453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</row>
    <row r="3" spans="1:64" s="18" customFormat="1" x14ac:dyDescent="0.25">
      <c r="A3" s="37" t="s">
        <v>9</v>
      </c>
      <c r="B3" s="30"/>
      <c r="C3" s="30">
        <f>D11/2</f>
        <v>54898.380000000005</v>
      </c>
      <c r="D3" s="31">
        <f>D11/2</f>
        <v>54898.380000000005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</row>
    <row r="4" spans="1:64" s="18" customFormat="1" x14ac:dyDescent="0.25">
      <c r="A4" s="43" t="s">
        <v>5</v>
      </c>
      <c r="B4" s="30">
        <f>B2</f>
        <v>89274</v>
      </c>
      <c r="C4" s="30">
        <f>SUM(C2:C3)</f>
        <v>164351.38</v>
      </c>
      <c r="D4" s="30">
        <f>SUM(D2:D3)</f>
        <v>164351.38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</row>
    <row r="5" spans="1:64" s="20" customFormat="1" ht="15.75" x14ac:dyDescent="0.25">
      <c r="A5" s="44" t="s">
        <v>16</v>
      </c>
      <c r="B5" s="50">
        <f>B4+C4+D4</f>
        <v>417976.76</v>
      </c>
      <c r="C5" s="51"/>
      <c r="D5" s="52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</row>
    <row r="6" spans="1:64" s="20" customFormat="1" ht="15.75" x14ac:dyDescent="0.25">
      <c r="A6" s="38"/>
      <c r="B6" s="39"/>
      <c r="C6" s="39"/>
      <c r="D6" s="40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</row>
    <row r="7" spans="1:64" ht="25.5" x14ac:dyDescent="0.25">
      <c r="A7" s="33"/>
      <c r="B7" s="42" t="s">
        <v>15</v>
      </c>
      <c r="C7" s="41" t="s">
        <v>6</v>
      </c>
      <c r="D7" s="15"/>
      <c r="E7" s="24"/>
    </row>
    <row r="8" spans="1:64" x14ac:dyDescent="0.25">
      <c r="A8" s="45" t="s">
        <v>11</v>
      </c>
      <c r="B8" s="32">
        <f>B22</f>
        <v>308.18</v>
      </c>
      <c r="C8" s="49">
        <f>E8*B8</f>
        <v>308180</v>
      </c>
      <c r="D8" s="15"/>
      <c r="E8" s="48" t="s">
        <v>23</v>
      </c>
    </row>
    <row r="9" spans="1:64" x14ac:dyDescent="0.25">
      <c r="A9" s="16"/>
      <c r="B9" s="15"/>
      <c r="C9" s="15"/>
      <c r="D9" s="15"/>
      <c r="E9" s="24"/>
    </row>
    <row r="10" spans="1:64" x14ac:dyDescent="0.25">
      <c r="A10" s="16"/>
      <c r="B10" s="15" t="s">
        <v>12</v>
      </c>
      <c r="C10" s="15" t="s">
        <v>13</v>
      </c>
      <c r="D10" s="15" t="s">
        <v>14</v>
      </c>
      <c r="E10" s="24"/>
    </row>
    <row r="11" spans="1:64" ht="17.25" x14ac:dyDescent="0.3">
      <c r="A11" s="45" t="s">
        <v>9</v>
      </c>
      <c r="B11" s="34">
        <v>417728</v>
      </c>
      <c r="C11" s="34">
        <v>307931.24</v>
      </c>
      <c r="D11" s="35">
        <f>B11-C11</f>
        <v>109796.76000000001</v>
      </c>
      <c r="E11" s="24"/>
    </row>
    <row r="12" spans="1:64" ht="15.75" thickBot="1" x14ac:dyDescent="0.3">
      <c r="A12" s="1"/>
      <c r="B12" s="12"/>
      <c r="C12" s="12"/>
      <c r="D12" s="15"/>
      <c r="E12" s="24"/>
    </row>
    <row r="13" spans="1:64" ht="15.75" thickBot="1" x14ac:dyDescent="0.3">
      <c r="A13" s="3" t="s">
        <v>4</v>
      </c>
      <c r="B13" s="21" t="s">
        <v>10</v>
      </c>
      <c r="C13" s="22">
        <v>300</v>
      </c>
      <c r="E13" s="11"/>
    </row>
    <row r="14" spans="1:64" x14ac:dyDescent="0.25">
      <c r="A14" s="46"/>
      <c r="B14" s="21" t="s">
        <v>10</v>
      </c>
      <c r="C14" s="47">
        <v>350</v>
      </c>
      <c r="E14" s="11"/>
    </row>
    <row r="15" spans="1:64" x14ac:dyDescent="0.25">
      <c r="A15" s="4" t="s">
        <v>0</v>
      </c>
      <c r="B15" s="13">
        <v>26.28</v>
      </c>
      <c r="C15" s="4">
        <f>B15*C$13</f>
        <v>7884</v>
      </c>
    </row>
    <row r="16" spans="1:64" x14ac:dyDescent="0.25">
      <c r="A16" s="4" t="s">
        <v>18</v>
      </c>
      <c r="B16" s="13">
        <v>103.6</v>
      </c>
      <c r="C16" s="4">
        <f>B16*C$14</f>
        <v>36260</v>
      </c>
    </row>
    <row r="17" spans="1:61" x14ac:dyDescent="0.25">
      <c r="A17" s="4" t="s">
        <v>20</v>
      </c>
      <c r="B17" s="14">
        <v>15</v>
      </c>
      <c r="C17" s="4">
        <f t="shared" ref="C17:C21" si="0">B17*C$13</f>
        <v>4500</v>
      </c>
    </row>
    <row r="18" spans="1:61" x14ac:dyDescent="0.25">
      <c r="A18" s="4" t="s">
        <v>21</v>
      </c>
      <c r="B18" s="14">
        <v>45.5</v>
      </c>
      <c r="C18" s="4">
        <f>B18*C$13</f>
        <v>13650</v>
      </c>
    </row>
    <row r="19" spans="1:61" x14ac:dyDescent="0.25">
      <c r="A19" s="4" t="s">
        <v>1</v>
      </c>
      <c r="B19" s="13">
        <v>6.8</v>
      </c>
      <c r="C19" s="4">
        <f>B19*C$13</f>
        <v>2040</v>
      </c>
    </row>
    <row r="20" spans="1:61" x14ac:dyDescent="0.25">
      <c r="A20" s="4" t="s">
        <v>22</v>
      </c>
      <c r="B20" s="13">
        <v>105.8</v>
      </c>
      <c r="C20" s="4">
        <f>B20*C$14</f>
        <v>37030</v>
      </c>
    </row>
    <row r="21" spans="1:61" x14ac:dyDescent="0.25">
      <c r="A21" s="4" t="s">
        <v>2</v>
      </c>
      <c r="B21" s="13">
        <v>5.2</v>
      </c>
      <c r="C21" s="4">
        <f t="shared" si="0"/>
        <v>1560</v>
      </c>
    </row>
    <row r="22" spans="1:61" s="2" customFormat="1" x14ac:dyDescent="0.25">
      <c r="A22" s="5" t="s">
        <v>5</v>
      </c>
      <c r="B22" s="8">
        <f>SUM(B15:B21)</f>
        <v>308.18</v>
      </c>
      <c r="C22" s="7">
        <f>SUM(C15:C21)</f>
        <v>102924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</row>
    <row r="23" spans="1:61" s="2" customFormat="1" x14ac:dyDescent="0.25">
      <c r="A23" s="6"/>
      <c r="B23" s="10"/>
      <c r="C23" s="9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</row>
  </sheetData>
  <mergeCells count="1">
    <mergeCell ref="B5:D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Ноябрь 1-2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2016-12-02T17:17:45Z</dcterms:modified>
</cp:coreProperties>
</file>