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<sst xmlns="http://schemas.openxmlformats.org/spreadsheetml/2006/main" count="112" uniqueCount="93">
  <si>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Поставщик</t>
  </si>
  <si>
    <t>Дата загрузки</t>
  </si>
  <si>
    <t>Номер машины</t>
  </si>
  <si>
    <t>Поставщик1</t>
  </si>
  <si>
    <t>Выравнивание на склад</t>
  </si>
  <si>
    <t>Дата выгрузки</t>
  </si>
  <si>
    <t>Цена закупки</t>
  </si>
  <si>
    <t>Ф1, валюта</t>
  </si>
  <si>
    <t>Ф2, валюта</t>
  </si>
  <si>
    <t>Водитель/номер телефона</t>
  </si>
  <si>
    <t>В валюте документа</t>
  </si>
  <si>
    <t>Курс</t>
  </si>
  <si>
    <t>Валюта документа</t>
  </si>
  <si>
    <t>В управленч. Валюте</t>
  </si>
  <si>
    <t>Сумма закупки</t>
  </si>
  <si>
    <t xml:space="preserve">Итого </t>
  </si>
  <si>
    <t>Разница между заказом и ПТУ</t>
  </si>
  <si>
    <t>Регион, откуда везут товар</t>
  </si>
  <si>
    <t>Общая цена закупки</t>
  </si>
  <si>
    <t>200 UAH</t>
  </si>
  <si>
    <t>3000 UAH</t>
  </si>
  <si>
    <t>3200 UAH</t>
  </si>
  <si>
    <t>150 USD</t>
  </si>
  <si>
    <t>20 USD</t>
  </si>
  <si>
    <t>170 USD</t>
  </si>
  <si>
    <t>Вес по докам, МТ</t>
  </si>
  <si>
    <t>Вес факт, МТ</t>
  </si>
  <si>
    <t>Ф2, валлюта</t>
  </si>
  <si>
    <t>Итого</t>
  </si>
  <si>
    <t>Выполнено</t>
  </si>
  <si>
    <t>Замечания</t>
  </si>
  <si>
    <t>Сумма в упр.валюте, USD</t>
  </si>
  <si>
    <t>UAH</t>
  </si>
  <si>
    <t>USD</t>
  </si>
  <si>
    <t>Номенклатура</t>
  </si>
  <si>
    <t>Характеристика</t>
  </si>
  <si>
    <t>Серия</t>
  </si>
  <si>
    <t>Шелуха</t>
  </si>
  <si>
    <t>обычное качество</t>
  </si>
  <si>
    <t>8300/300</t>
  </si>
  <si>
    <t>высокое качество</t>
  </si>
  <si>
    <t>23588КЕП</t>
  </si>
  <si>
    <t xml:space="preserve">     ПТУ</t>
  </si>
  <si>
    <t xml:space="preserve">     ПТУ 1</t>
  </si>
  <si>
    <t xml:space="preserve">     ПТУ 2</t>
  </si>
  <si>
    <t xml:space="preserve">   Заказ постащику 1</t>
  </si>
  <si>
    <t xml:space="preserve">   Заказ постащику 2</t>
  </si>
  <si>
    <t>Поставщик2</t>
  </si>
  <si>
    <t>транспорт Сумма</t>
  </si>
  <si>
    <t>комиссия Сумма</t>
  </si>
  <si>
    <t>Сво-во ПТУ</t>
  </si>
  <si>
    <t>сво-во ПТУ</t>
  </si>
  <si>
    <t>дата последнего приходного ордера на основании заказа постащиу с привязкой к серии</t>
  </si>
  <si>
    <t>2-1</t>
  </si>
  <si>
    <t>Кол-ПТУ (1)</t>
  </si>
  <si>
    <t>По ордеру по серии (2)</t>
  </si>
  <si>
    <t>Разница в весе, МТ</t>
  </si>
  <si>
    <t xml:space="preserve">7) Выравнивание на склад  - это контроль оформления документа Оприходование излишков/Списании недостач  на основании документа Акта о расхождения после поступления. 
Выполнено – это значит, данные ПТУ +/-   документы Оприходование излишков/Списание недостач равно данным по Приходному ордеру
Замечания- значит, что документы Оприходование/Списание  - созданы, но выравнивание на склад не произошло
Оформить  - означает,что нам надо сделать документы Оприходование/ Списание
</t>
  </si>
  <si>
    <t>расситывается разница кол-ва по заказу - кол-во в прих ордерах +/- недостачи по актам расхожденяи по приемке созд на основании ПТУ (данные все ерем из регистров а не из документов)</t>
  </si>
  <si>
    <t xml:space="preserve">отношение суммы возникновения задолженности долгов  к долгу упр (учесть предопалты) из  Регистра накопления "Расчеты с поставщиками по документам"  </t>
  </si>
  <si>
    <t>отношение суммы возникновения задолженности долгов  к долгу упр (учесть предопалты) из  Регистра накопления "Расчеты с поставщиками по документам"  по ПУПА</t>
  </si>
  <si>
    <t>* ПУПА</t>
  </si>
  <si>
    <t>*ПТУ</t>
  </si>
  <si>
    <t>документ Поступление товаров и услуг</t>
  </si>
  <si>
    <t>документ поступления услуг и прочих активов</t>
  </si>
  <si>
    <t>*свойство</t>
  </si>
  <si>
    <t>значение доп реквизита к соответсвующему документу</t>
  </si>
  <si>
    <t xml:space="preserve">Суммы возникновения задолженности долгов  упр (учесть предопалты) из  Регистра накопления "Расчеты с поставщиками по документам"  </t>
  </si>
  <si>
    <t>Данные из ТЧ документа Заказ постащику jm_Товары</t>
  </si>
  <si>
    <t>Данные ()цена из ТЧ документа ПТУ по серии</t>
  </si>
  <si>
    <t>кол-во берем из ПТУ не важно проведен или нет</t>
  </si>
  <si>
    <t>Из ТЧ документа ПУПА не важно проведен или нет</t>
  </si>
  <si>
    <t>Из  Регистра накопления "!Валютная себестоимость товаров"  данные "Стоимость" по ключу аналитике + Документ движения + документ поступления + ПУПА</t>
  </si>
  <si>
    <t>если ПТУ не проведен красным цветом выделяем всю строку</t>
  </si>
  <si>
    <t xml:space="preserve"> (блок ПУПА 1)</t>
  </si>
  <si>
    <t xml:space="preserve"> (блок ПУПА 2)</t>
  </si>
  <si>
    <t>если не проведен ПУПА тогда красным цветом блок ПУПА</t>
  </si>
  <si>
    <t>Дополнительно:</t>
  </si>
  <si>
    <t>Отчет должен быть конструктором</t>
  </si>
  <si>
    <t>1) возможность выбора любого свойства ПТУ</t>
  </si>
  <si>
    <t>2) возможность выбора любых блоков ПУПА</t>
  </si>
  <si>
    <t>* блок пупа</t>
  </si>
  <si>
    <t>движения по регистру накопления Валютная себестоимость на соновании ПУПА по определеленной статье на основании ПТУ ()</t>
  </si>
  <si>
    <t>или наличие непроведенного ПУПА на основании ПТУ по статье определенной</t>
  </si>
  <si>
    <t>….</t>
  </si>
  <si>
    <t xml:space="preserve">ОТБОРЫ: </t>
  </si>
  <si>
    <t>Период</t>
  </si>
  <si>
    <t>отбираем по дате заказа</t>
  </si>
  <si>
    <t>партнер из заказа</t>
  </si>
  <si>
    <t>Поставщик / ЗАКАЗ постащику / ПТУ</t>
  </si>
  <si>
    <t>отборы на форме см пример отчета прикрепленного</t>
  </si>
  <si>
    <t>4) любые отьбры использум полноценно скд</t>
  </si>
  <si>
    <t xml:space="preserve">3) При расшифровке на блоке ПУПА возмоность октрытия если существует ПУПА или авто октрытие новго ПУПА уже с заполненными данными: ПТУ, аналиткой  см пример прикрепленного отчета для того что бы не тратить время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</si>
</sst>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  <numFmt numFmtId="173" formatCode="[$-419]General"/>
    <numFmt numFmtId="174" formatCode="#,##0.00&quot; &quot;[$руб.-419];[Red]&quot;-&quot;#,##0.00&quot; &quot;[$руб.-419]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31" fillId="0" borderId="0">
      <alignment/>
      <protection/>
    </xf>
    <xf numFmtId="173" fontId="31" fillId="0" borderId="0" applyBorder="0" applyProtection="0">
      <alignment/>
    </xf>
    <xf numFmtId="0" fontId="32" fillId="0" borderId="0">
      <alignment horizontal="center"/>
      <protection/>
    </xf>
    <xf numFmtId="0" fontId="33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>
      <alignment horizontal="center" textRotation="90"/>
      <protection/>
    </xf>
    <xf numFmtId="0" fontId="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172" fontId="34" fillId="0" borderId="0">
      <alignment/>
      <protection/>
    </xf>
    <xf numFmtId="174" fontId="35" fillId="0" borderId="0">
      <alignment/>
      <protection/>
    </xf>
    <xf numFmtId="173" fontId="31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14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49" fontId="54" fillId="0" borderId="0" xfId="0" applyNumberFormat="1" applyFont="1" applyAlignment="1">
      <alignment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54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justify" vertical="center"/>
    </xf>
    <xf numFmtId="0" fontId="55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/>
    </xf>
    <xf numFmtId="0" fontId="55" fillId="0" borderId="15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 2" xfId="36"/>
    <cellStyle name="Heading1" xfId="37"/>
    <cellStyle name="Heading1 2" xfId="38"/>
    <cellStyle name="Normal 2" xfId="39"/>
    <cellStyle name="Result" xfId="40"/>
    <cellStyle name="Result 2" xfId="41"/>
    <cellStyle name="Result2" xfId="42"/>
    <cellStyle name="Result2 2" xfId="43"/>
    <cellStyle name="TableStyleLight1" xfId="44"/>
    <cellStyle name="TableStyleLight1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2" xfId="66"/>
    <cellStyle name="Обычный 2 2" xfId="67"/>
    <cellStyle name="Обычный 3" xfId="68"/>
    <cellStyle name="Обычный 3 2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F3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3.57421875" style="0" customWidth="1"/>
    <col min="3" max="3" width="18.28125" style="0" customWidth="1"/>
    <col min="5" max="5" width="11.421875" style="0" customWidth="1"/>
    <col min="6" max="6" width="12.28125" style="0" customWidth="1"/>
    <col min="7" max="7" width="11.7109375" style="0" customWidth="1"/>
    <col min="8" max="8" width="11.00390625" style="0" customWidth="1"/>
    <col min="9" max="9" width="10.7109375" style="0" customWidth="1"/>
    <col min="15" max="15" width="8.421875" style="0" customWidth="1"/>
    <col min="16" max="16" width="6.421875" style="0" customWidth="1"/>
    <col min="17" max="17" width="8.140625" style="0" customWidth="1"/>
    <col min="18" max="18" width="11.8515625" style="0" customWidth="1"/>
    <col min="19" max="19" width="11.28125" style="0" customWidth="1"/>
    <col min="20" max="20" width="10.140625" style="0" customWidth="1"/>
    <col min="21" max="21" width="7.8515625" style="0" customWidth="1"/>
    <col min="22" max="22" width="10.421875" style="0" customWidth="1"/>
    <col min="23" max="23" width="12.8515625" style="0" customWidth="1"/>
    <col min="24" max="24" width="9.57421875" style="0" customWidth="1"/>
    <col min="25" max="25" width="9.421875" style="0" customWidth="1"/>
    <col min="26" max="26" width="7.28125" style="0" customWidth="1"/>
    <col min="27" max="27" width="9.28125" style="0" customWidth="1"/>
    <col min="28" max="28" width="7.28125" style="0" customWidth="1"/>
    <col min="30" max="30" width="6.00390625" style="0" customWidth="1"/>
  </cols>
  <sheetData>
    <row r="1" ht="12" customHeight="1">
      <c r="A1" s="30" t="s">
        <v>85</v>
      </c>
    </row>
    <row r="2" spans="1:4" ht="12" customHeight="1">
      <c r="A2" s="30" t="s">
        <v>86</v>
      </c>
      <c r="B2" s="30" t="s">
        <v>87</v>
      </c>
      <c r="D2" s="30" t="s">
        <v>90</v>
      </c>
    </row>
    <row r="3" spans="1:4" ht="12" customHeight="1">
      <c r="A3" s="30" t="s">
        <v>0</v>
      </c>
      <c r="B3" s="30" t="s">
        <v>88</v>
      </c>
      <c r="D3" s="30" t="s">
        <v>90</v>
      </c>
    </row>
    <row r="4" ht="12" customHeight="1"/>
    <row r="5" spans="5:30" s="18" customFormat="1" ht="59.25" customHeight="1">
      <c r="E5" s="18" t="s">
        <v>51</v>
      </c>
      <c r="F5" s="18" t="s">
        <v>52</v>
      </c>
      <c r="G5" s="23" t="s">
        <v>68</v>
      </c>
      <c r="H5" s="23"/>
      <c r="I5" s="18" t="s">
        <v>69</v>
      </c>
      <c r="J5" s="18" t="s">
        <v>70</v>
      </c>
      <c r="M5" s="18" t="s">
        <v>67</v>
      </c>
      <c r="N5" s="18" t="s">
        <v>59</v>
      </c>
      <c r="O5" s="18" t="s">
        <v>54</v>
      </c>
      <c r="P5" s="18" t="s">
        <v>55</v>
      </c>
      <c r="Q5" s="20" t="s">
        <v>53</v>
      </c>
      <c r="R5" s="18" t="s">
        <v>57</v>
      </c>
      <c r="S5" s="18" t="s">
        <v>58</v>
      </c>
      <c r="T5" s="18" t="s">
        <v>50</v>
      </c>
      <c r="U5" s="18" t="s">
        <v>50</v>
      </c>
      <c r="V5" s="18" t="s">
        <v>50</v>
      </c>
      <c r="W5" s="18" t="s">
        <v>71</v>
      </c>
      <c r="Y5" s="18" t="s">
        <v>72</v>
      </c>
      <c r="Z5" s="18" t="s">
        <v>60</v>
      </c>
      <c r="AD5" s="18" t="s">
        <v>60</v>
      </c>
    </row>
    <row r="6" spans="1:30" s="2" customFormat="1" ht="29.25" customHeight="1">
      <c r="A6" s="31" t="s">
        <v>89</v>
      </c>
      <c r="B6" s="31" t="s">
        <v>34</v>
      </c>
      <c r="C6" s="31" t="s">
        <v>35</v>
      </c>
      <c r="D6" s="31" t="s">
        <v>36</v>
      </c>
      <c r="E6" s="32" t="s">
        <v>1</v>
      </c>
      <c r="F6" s="24" t="s">
        <v>5</v>
      </c>
      <c r="G6" s="13" t="s">
        <v>6</v>
      </c>
      <c r="H6" s="13"/>
      <c r="I6" s="13"/>
      <c r="J6" s="13" t="s">
        <v>14</v>
      </c>
      <c r="K6" s="13"/>
      <c r="L6" s="13"/>
      <c r="M6" s="21" t="s">
        <v>31</v>
      </c>
      <c r="N6" s="21" t="s">
        <v>11</v>
      </c>
      <c r="O6" s="21" t="s">
        <v>25</v>
      </c>
      <c r="P6" s="21" t="s">
        <v>26</v>
      </c>
      <c r="Q6" s="21" t="s">
        <v>56</v>
      </c>
      <c r="R6" s="21" t="s">
        <v>4</v>
      </c>
      <c r="S6" s="21" t="s">
        <v>16</v>
      </c>
      <c r="T6" s="28" t="s">
        <v>2</v>
      </c>
      <c r="U6" s="28" t="s">
        <v>9</v>
      </c>
      <c r="V6" s="28" t="s">
        <v>17</v>
      </c>
      <c r="W6" s="14" t="s">
        <v>48</v>
      </c>
      <c r="X6" s="15"/>
      <c r="Y6" s="15"/>
      <c r="Z6" s="16"/>
      <c r="AA6" s="14" t="s">
        <v>49</v>
      </c>
      <c r="AB6" s="15"/>
      <c r="AC6" s="15"/>
      <c r="AD6" s="16"/>
    </row>
    <row r="7" spans="1:30" s="2" customFormat="1" ht="54.75" customHeight="1">
      <c r="A7" s="33"/>
      <c r="B7" s="33"/>
      <c r="C7" s="33"/>
      <c r="D7" s="33"/>
      <c r="E7" s="34"/>
      <c r="F7" s="25"/>
      <c r="G7" s="8" t="s">
        <v>7</v>
      </c>
      <c r="H7" s="8" t="s">
        <v>8</v>
      </c>
      <c r="I7" s="8" t="s">
        <v>18</v>
      </c>
      <c r="J7" s="8" t="s">
        <v>7</v>
      </c>
      <c r="K7" s="8" t="s">
        <v>27</v>
      </c>
      <c r="L7" s="11" t="s">
        <v>15</v>
      </c>
      <c r="M7" s="22"/>
      <c r="N7" s="22"/>
      <c r="O7" s="22"/>
      <c r="P7" s="22"/>
      <c r="Q7" s="22"/>
      <c r="R7" s="22"/>
      <c r="S7" s="22"/>
      <c r="T7" s="29"/>
      <c r="U7" s="29"/>
      <c r="V7" s="29"/>
      <c r="W7" s="8" t="s">
        <v>10</v>
      </c>
      <c r="X7" s="8" t="s">
        <v>12</v>
      </c>
      <c r="Y7" s="8" t="s">
        <v>13</v>
      </c>
      <c r="Z7" s="8" t="s">
        <v>11</v>
      </c>
      <c r="AA7" s="8" t="s">
        <v>10</v>
      </c>
      <c r="AB7" s="8" t="s">
        <v>12</v>
      </c>
      <c r="AC7" s="8" t="s">
        <v>13</v>
      </c>
      <c r="AD7" s="8" t="s">
        <v>11</v>
      </c>
    </row>
    <row r="8" spans="1:30" s="2" customFormat="1" ht="12.75">
      <c r="A8" s="8" t="s">
        <v>3</v>
      </c>
      <c r="B8" s="3"/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4" t="s">
        <v>45</v>
      </c>
      <c r="B9" s="1"/>
      <c r="C9" s="1"/>
      <c r="D9" s="1"/>
      <c r="E9" s="1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 t="s">
        <v>29</v>
      </c>
      <c r="S9" s="5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4" t="s">
        <v>43</v>
      </c>
      <c r="B10" s="4" t="s">
        <v>37</v>
      </c>
      <c r="C10" s="4" t="s">
        <v>38</v>
      </c>
      <c r="D10" s="4">
        <v>123</v>
      </c>
      <c r="E10" s="9">
        <v>42664</v>
      </c>
      <c r="F10" s="9">
        <v>42666</v>
      </c>
      <c r="G10" s="19" t="s">
        <v>19</v>
      </c>
      <c r="H10" s="19" t="s">
        <v>20</v>
      </c>
      <c r="I10" s="4" t="s">
        <v>21</v>
      </c>
      <c r="J10" s="1">
        <f>20*200</f>
        <v>4000</v>
      </c>
      <c r="K10" s="1">
        <f>20*3000</f>
        <v>60000</v>
      </c>
      <c r="L10" s="1">
        <f>J10+K10</f>
        <v>64000</v>
      </c>
      <c r="M10" s="6">
        <f>L10/N10</f>
        <v>2461.5384615384614</v>
      </c>
      <c r="N10" s="6">
        <v>26</v>
      </c>
      <c r="O10" s="1">
        <v>20</v>
      </c>
      <c r="P10" s="1">
        <v>19.8</v>
      </c>
      <c r="Q10" s="5">
        <f>P10-O10</f>
        <v>-0.1999999999999993</v>
      </c>
      <c r="R10" s="4"/>
      <c r="S10" s="1"/>
      <c r="T10" s="1"/>
      <c r="U10" s="1"/>
      <c r="V10" s="1"/>
      <c r="W10" s="1">
        <v>8300</v>
      </c>
      <c r="X10" s="26" t="s">
        <v>32</v>
      </c>
      <c r="Y10" s="6">
        <f>W10/Z10</f>
        <v>319.2307692307692</v>
      </c>
      <c r="Z10" s="1">
        <v>26</v>
      </c>
      <c r="AA10" s="1">
        <v>8300</v>
      </c>
      <c r="AB10" s="26" t="s">
        <v>32</v>
      </c>
      <c r="AC10" s="6">
        <f>AA10/AD10</f>
        <v>319.2307692307692</v>
      </c>
      <c r="AD10" s="1">
        <v>26</v>
      </c>
    </row>
    <row r="11" spans="1:30" ht="12.75">
      <c r="A11" s="4" t="s">
        <v>44</v>
      </c>
      <c r="B11" s="4" t="s">
        <v>37</v>
      </c>
      <c r="C11" s="4" t="s">
        <v>38</v>
      </c>
      <c r="D11" s="4">
        <v>124</v>
      </c>
      <c r="E11" s="9">
        <v>42663</v>
      </c>
      <c r="F11" s="9">
        <v>42667</v>
      </c>
      <c r="G11" s="19" t="s">
        <v>19</v>
      </c>
      <c r="H11" s="19" t="s">
        <v>20</v>
      </c>
      <c r="I11" s="4" t="s">
        <v>21</v>
      </c>
      <c r="J11" s="1"/>
      <c r="K11" s="1"/>
      <c r="L11" s="1"/>
      <c r="M11" s="6"/>
      <c r="N11" s="6"/>
      <c r="O11" s="1"/>
      <c r="P11" s="1"/>
      <c r="Q11" s="5"/>
      <c r="R11" s="4"/>
      <c r="S11" s="1"/>
      <c r="T11" s="1"/>
      <c r="U11" s="1"/>
      <c r="V11" s="1"/>
      <c r="W11" s="1"/>
      <c r="X11" s="26"/>
      <c r="Y11" s="6"/>
      <c r="Z11" s="1"/>
      <c r="AA11" s="1"/>
      <c r="AB11" s="26"/>
      <c r="AC11" s="6"/>
      <c r="AD11" s="1"/>
    </row>
    <row r="12" spans="1:30" ht="12.75">
      <c r="A12" s="4" t="s">
        <v>46</v>
      </c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6"/>
      <c r="N12" s="6"/>
      <c r="O12" s="1"/>
      <c r="P12" s="1"/>
      <c r="Q12" s="1"/>
      <c r="R12" s="5" t="s">
        <v>30</v>
      </c>
      <c r="S12" s="1"/>
      <c r="T12" s="1"/>
      <c r="U12" s="1"/>
      <c r="V12" s="1"/>
      <c r="W12" s="1"/>
      <c r="X12" s="26"/>
      <c r="Y12" s="1"/>
      <c r="Z12" s="1"/>
      <c r="AA12" s="1"/>
      <c r="AB12" s="26"/>
      <c r="AC12" s="1"/>
      <c r="AD12" s="1"/>
    </row>
    <row r="13" spans="1:30" ht="12.75">
      <c r="A13" s="4" t="s">
        <v>42</v>
      </c>
      <c r="B13" s="4" t="s">
        <v>37</v>
      </c>
      <c r="C13" s="4" t="s">
        <v>40</v>
      </c>
      <c r="D13" s="4" t="s">
        <v>41</v>
      </c>
      <c r="E13" s="1"/>
      <c r="F13" s="1"/>
      <c r="G13" s="4" t="s">
        <v>22</v>
      </c>
      <c r="H13" s="4" t="s">
        <v>23</v>
      </c>
      <c r="I13" s="4" t="s">
        <v>24</v>
      </c>
      <c r="J13" s="1">
        <f>15*150</f>
        <v>2250</v>
      </c>
      <c r="K13" s="1">
        <f>15*20</f>
        <v>300</v>
      </c>
      <c r="L13" s="1">
        <f>J13+K13</f>
        <v>2550</v>
      </c>
      <c r="M13" s="6">
        <f>L13/N13</f>
        <v>2550</v>
      </c>
      <c r="N13" s="6">
        <v>1</v>
      </c>
      <c r="O13" s="1">
        <v>15</v>
      </c>
      <c r="P13" s="1">
        <v>15.3</v>
      </c>
      <c r="Q13" s="1">
        <f>P13-O13</f>
        <v>0.3000000000000007</v>
      </c>
      <c r="R13" s="5"/>
      <c r="S13" s="1"/>
      <c r="T13" s="1"/>
      <c r="U13" s="1"/>
      <c r="V13" s="1"/>
      <c r="W13" s="1">
        <v>300</v>
      </c>
      <c r="X13" s="26" t="s">
        <v>33</v>
      </c>
      <c r="Y13" s="1"/>
      <c r="Z13" s="1"/>
      <c r="AA13" s="1">
        <v>300</v>
      </c>
      <c r="AB13" s="26" t="s">
        <v>33</v>
      </c>
      <c r="AC13" s="1"/>
      <c r="AD13" s="1"/>
    </row>
    <row r="14" spans="1:30" ht="12.75">
      <c r="A14" s="8" t="s">
        <v>47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7"/>
      <c r="AC14" s="1"/>
      <c r="AD14" s="1"/>
    </row>
    <row r="15" spans="1:30" ht="12.75">
      <c r="A15" s="8" t="s">
        <v>84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7"/>
      <c r="AC15" s="1"/>
      <c r="AD15" s="1"/>
    </row>
    <row r="16" spans="1:32" ht="12.75">
      <c r="A16" s="7" t="s">
        <v>28</v>
      </c>
      <c r="B16" s="1"/>
      <c r="C16" s="1"/>
      <c r="D16" s="1"/>
      <c r="E16" s="1"/>
      <c r="F16" s="1"/>
      <c r="G16" s="1"/>
      <c r="H16" s="1"/>
      <c r="I16" s="1"/>
      <c r="J16" s="7">
        <f>J10+J13</f>
        <v>6250</v>
      </c>
      <c r="K16" s="7">
        <f>K10+K13</f>
        <v>60300</v>
      </c>
      <c r="L16" s="7">
        <f>L10+L13</f>
        <v>66550</v>
      </c>
      <c r="M16" s="10">
        <f>SUM(M10:M14)</f>
        <v>5011.538461538461</v>
      </c>
      <c r="N16" s="6"/>
      <c r="O16" s="7">
        <f>O10+O13</f>
        <v>35</v>
      </c>
      <c r="P16" s="7">
        <f>P10+P13</f>
        <v>35.1</v>
      </c>
      <c r="Q16" s="7">
        <f>Q10+Q13</f>
        <v>0.10000000000000142</v>
      </c>
      <c r="R16" s="4"/>
      <c r="S16" s="1"/>
      <c r="T16" s="1"/>
      <c r="U16" s="1"/>
      <c r="V16" s="1"/>
      <c r="W16" s="12" t="s">
        <v>39</v>
      </c>
      <c r="X16" s="4"/>
      <c r="Y16" s="7">
        <v>300</v>
      </c>
      <c r="Z16" s="1">
        <v>1</v>
      </c>
      <c r="AA16" s="12" t="s">
        <v>39</v>
      </c>
      <c r="AB16" s="4"/>
      <c r="AC16" s="7">
        <v>300</v>
      </c>
      <c r="AD16" s="1">
        <v>1</v>
      </c>
      <c r="AE16" s="17"/>
      <c r="AF16" s="17"/>
    </row>
    <row r="17" spans="1:3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7"/>
      <c r="AF17" s="17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7"/>
      <c r="AF18" s="17"/>
    </row>
    <row r="19" spans="1:3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7"/>
      <c r="AF19" s="17"/>
    </row>
    <row r="20" spans="23:32" ht="12.75">
      <c r="W20" s="35"/>
      <c r="X20" s="35"/>
      <c r="Y20" s="35"/>
      <c r="Z20" s="35"/>
      <c r="AA20" s="35"/>
      <c r="AB20" s="35"/>
      <c r="AC20" s="35"/>
      <c r="AD20" s="35"/>
      <c r="AE20" s="17"/>
      <c r="AF20" s="17"/>
    </row>
    <row r="21" spans="1:32" ht="12.75">
      <c r="A21" s="30" t="s">
        <v>61</v>
      </c>
      <c r="B21" s="30" t="s">
        <v>64</v>
      </c>
      <c r="W21" s="36" t="s">
        <v>74</v>
      </c>
      <c r="X21" s="36"/>
      <c r="Y21" s="36"/>
      <c r="Z21" s="36"/>
      <c r="AA21" s="36" t="s">
        <v>75</v>
      </c>
      <c r="AB21" s="36"/>
      <c r="AC21" s="36"/>
      <c r="AD21" s="36"/>
      <c r="AE21" s="17"/>
      <c r="AF21" s="17"/>
    </row>
    <row r="22" spans="1:2" ht="12.75">
      <c r="A22" s="30" t="s">
        <v>62</v>
      </c>
      <c r="B22" s="30" t="s">
        <v>63</v>
      </c>
    </row>
    <row r="23" spans="1:2" ht="12.75">
      <c r="A23" s="30" t="s">
        <v>65</v>
      </c>
      <c r="B23" s="30" t="s">
        <v>66</v>
      </c>
    </row>
    <row r="24" spans="1:2" ht="12.75">
      <c r="A24" s="30" t="s">
        <v>81</v>
      </c>
      <c r="B24" s="30" t="s">
        <v>82</v>
      </c>
    </row>
    <row r="25" ht="12.75">
      <c r="B25" s="30" t="s">
        <v>83</v>
      </c>
    </row>
    <row r="26" ht="12.75">
      <c r="A26" s="30" t="s">
        <v>77</v>
      </c>
    </row>
    <row r="27" ht="12.75">
      <c r="B27" s="30" t="s">
        <v>73</v>
      </c>
    </row>
    <row r="28" ht="12.75">
      <c r="B28" s="30" t="s">
        <v>76</v>
      </c>
    </row>
    <row r="30" ht="12.75">
      <c r="A30" s="30" t="s">
        <v>78</v>
      </c>
    </row>
    <row r="31" ht="12.75">
      <c r="A31" s="30" t="s">
        <v>79</v>
      </c>
    </row>
    <row r="32" ht="12.75">
      <c r="A32" s="30" t="s">
        <v>80</v>
      </c>
    </row>
    <row r="33" ht="12.75">
      <c r="A33" s="30" t="s">
        <v>92</v>
      </c>
    </row>
    <row r="34" ht="12.75">
      <c r="A34" s="30" t="s">
        <v>91</v>
      </c>
    </row>
  </sheetData>
  <sheetProtection/>
  <mergeCells count="23">
    <mergeCell ref="AA21:AD21"/>
    <mergeCell ref="F6:F7"/>
    <mergeCell ref="E6:E7"/>
    <mergeCell ref="G5:H5"/>
    <mergeCell ref="A6:A7"/>
    <mergeCell ref="B6:B7"/>
    <mergeCell ref="C6:C7"/>
    <mergeCell ref="D6:D7"/>
    <mergeCell ref="W6:Z6"/>
    <mergeCell ref="AA6:AD6"/>
    <mergeCell ref="M6:M7"/>
    <mergeCell ref="N6:N7"/>
    <mergeCell ref="O6:O7"/>
    <mergeCell ref="P6:P7"/>
    <mergeCell ref="Q6:Q7"/>
    <mergeCell ref="R6:R7"/>
    <mergeCell ref="S6:S7"/>
    <mergeCell ref="G6:I6"/>
    <mergeCell ref="J6:L6"/>
    <mergeCell ref="T6:T7"/>
    <mergeCell ref="U6:U7"/>
    <mergeCell ref="V6:V7"/>
    <mergeCell ref="W21:Z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Юленька</cp:lastModifiedBy>
  <cp:lastPrinted>2016-11-02T13:43:53Z</cp:lastPrinted>
  <dcterms:created xsi:type="dcterms:W3CDTF">1996-10-08T23:32:33Z</dcterms:created>
  <dcterms:modified xsi:type="dcterms:W3CDTF">2016-11-15T08:40:56Z</dcterms:modified>
  <cp:category/>
  <cp:version/>
  <cp:contentType/>
  <cp:contentStatus/>
</cp:coreProperties>
</file>