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60" windowHeight="8910" activeTab="2"/>
  </bookViews>
  <sheets>
    <sheet name="Настройка отчета " sheetId="1" r:id="rId1"/>
    <sheet name="Пример" sheetId="2" r:id="rId2"/>
    <sheet name="Развернуть и сформ ПДЗ отдельно" sheetId="3" r:id="rId3"/>
  </sheets>
  <definedNames/>
  <calcPr fullCalcOnLoad="1" refMode="R1C1"/>
</workbook>
</file>

<file path=xl/sharedStrings.xml><?xml version="1.0" encoding="utf-8"?>
<sst xmlns="http://schemas.openxmlformats.org/spreadsheetml/2006/main" count="733" uniqueCount="226">
  <si>
    <t>…</t>
  </si>
  <si>
    <t xml:space="preserve">     Вывести массив клиентов</t>
  </si>
  <si>
    <t>….</t>
  </si>
  <si>
    <t>Период1 с…по…</t>
  </si>
  <si>
    <t>Период2 с…по…</t>
  </si>
  <si>
    <t>Блок 1 (участки)</t>
  </si>
  <si>
    <t>Блок 2 (периоды)</t>
  </si>
  <si>
    <t>Блок 3 (товары)</t>
  </si>
  <si>
    <t>Блок 4 (ПДЗ)</t>
  </si>
  <si>
    <t>Пн.</t>
  </si>
  <si>
    <t>Вт.</t>
  </si>
  <si>
    <t>Ср.</t>
  </si>
  <si>
    <t>Чт.</t>
  </si>
  <si>
    <t>Пт.</t>
  </si>
  <si>
    <t>1н.</t>
  </si>
  <si>
    <t>2н.</t>
  </si>
  <si>
    <t>3н.</t>
  </si>
  <si>
    <t>4н.</t>
  </si>
  <si>
    <t>ПДЗср</t>
  </si>
  <si>
    <t xml:space="preserve">      V, ТТ свыше ,,, дней</t>
  </si>
  <si>
    <t>brand 1…Объем</t>
  </si>
  <si>
    <t>brand 2…Объем</t>
  </si>
  <si>
    <t>brand 3…Объем</t>
  </si>
  <si>
    <t>Brand's, План АКБ</t>
  </si>
  <si>
    <t>Участок 1… Сетевые исключения*</t>
  </si>
  <si>
    <t>Участок 2… Сетевые исключения*</t>
  </si>
  <si>
    <t>Участок 3… Сетевые исключения*</t>
  </si>
  <si>
    <t>АКБ/ Количество заказов</t>
  </si>
  <si>
    <t>Блок 3.</t>
  </si>
  <si>
    <t xml:space="preserve">Блок 1. </t>
  </si>
  <si>
    <t>*В первой колонке выбираем по множественному фильтру группы товаров (brand).  Устанавливаем План продажи сумму.</t>
  </si>
  <si>
    <t>*Участок 1 и т.д. выбирается папка с клиентами по множественному фильтру.</t>
  </si>
  <si>
    <t>*Сетевые исключения* -Исключения клиентов из аналитики Блока 4 (ПДЗ) для пунктов V, ТТ свыше ,,, дней. Сетевые клиенты котрые платят за всю сеть общей суммой.</t>
  </si>
  <si>
    <t>*Вывести массив клиентов- галочка без которой в отчете просто итоговая таблица. С ней выводится массив клиентов для каждого участка.</t>
  </si>
  <si>
    <t>Период3 с…по…</t>
  </si>
  <si>
    <t xml:space="preserve">*Под brand устанавливаем желаемое значение(план) по активной клиентской базе(АКБ) и количеству заказов по бренду. </t>
  </si>
  <si>
    <t>Допустимый период ДЗ</t>
  </si>
  <si>
    <t>Внизу таблицы фигурирует значение ПДЗср(средний), который является суммой всех значений ПДЗ в периоде поделеных на количество этих значений(прошедших дней)</t>
  </si>
  <si>
    <t>Результатом вычислений по этой формуле будет процент ПДЗ. Ниже привожу в пример таблицу. В таблице расписан каждый день в рабочем периоде агента.</t>
  </si>
  <si>
    <r>
      <rPr>
        <b/>
        <sz val="10"/>
        <rFont val="Arial Cyr"/>
        <family val="0"/>
      </rPr>
      <t xml:space="preserve">Блок 2. </t>
    </r>
    <r>
      <rPr>
        <sz val="10"/>
        <rFont val="Arial Cyr"/>
        <family val="0"/>
      </rPr>
      <t>Периоды для аналитики. Что такое период?- В году 12 месяцев, но некоторые из них больше, некотые меньше. Если считать что месяц составляет 4 недели, то</t>
    </r>
  </si>
  <si>
    <t>получится почти 13 месяцев в году. Последний будет не полным и составит где то 3,5 недели. Однако так гораздо проще управлять системой продаж, планами и т.д.</t>
  </si>
  <si>
    <t>Торговый отдел зарабатывает 13 зарплат, а предприятие 13 прибылей. Так что у нас свой календарь и месяца мы называем периодами.</t>
  </si>
  <si>
    <t>Откуда же взять этот интервал который будет определять период, сколько прошло дней и сколько значений ПДЗ нужно расчитать, чтобы посчитать средний ПДЗ. Пускай это будет первый период.</t>
  </si>
  <si>
    <t>*Допустимый период ДЗ(дебиторской задолжености) - допустим интервал 1.07.15- 15.07.15(14 дней). По сути дела допустимый период-разрешенная отсрочка платежа клиента. Формируется "ведомость по контрагентам"</t>
  </si>
  <si>
    <t>Тоесть допустим период в котором мы сейчас работаем с 1.07.15 по 28.07.15 (4 недели),а сегодняшняя дата 10.07.15. Рабочих дней в четырех неделях 20. Тоесть если сегодня</t>
  </si>
  <si>
    <t>десятое число, то вечером сегодняшнего дня, когда мы будем формировать отчет мы зададим в первый период интервал 01.07.15-10.07.15, получится что мы отработали 8 рабочих дней.</t>
  </si>
  <si>
    <t>Соответственно должно быть  восемь значений ПДЗ (1.07,2.07,3.07 и т.д.). Эти восемь значений мы сложим вместе и раздель на 8. Получим среднее значение ПДЗ в процентах.</t>
  </si>
  <si>
    <t>Это нам покажет историю продаж и поможет проанализировать растут продажи или падают.</t>
  </si>
  <si>
    <t>*Во втором периоде мы укажим интервал 10.07.15-10.07.15. Тоесть мы посмотрим сколько и чего продано за сегодня. В третий и четвертый мы скорее всего зададим пару предидущих периодов.</t>
  </si>
  <si>
    <t xml:space="preserve">* Как я писал в самом начале про Блок 4, отчет может быть настроен для аналитики продаж. В таком случае мы просто не будем ставить галочку на четвертом блоке и проанализируем продажи за </t>
  </si>
  <si>
    <t>интересующие нас периоды, без подсчета ПДЗ.</t>
  </si>
  <si>
    <t>(так называется отчет в 1с 7.7 не знаю как в 8ке) формула расчета ПДЗ (Нач.  долг клиента"-"Уменьшение долга)"/" Долг клиента.</t>
  </si>
  <si>
    <t>*В блоке 4 я пишу про интервал который будет определять период, пишу что пускай это будет первый интервал. Тоесть в него мы</t>
  </si>
  <si>
    <t>зададим 4 недели в которых сейчас работаем. Мне нужен процент успеваемости торгового. Если допустим план продаж на бренд я</t>
  </si>
  <si>
    <t xml:space="preserve">поставлю 100 000руб, прошла половина периода, то соответственно торговый должен был продать продукции на 50 000руб, если он продал эту сумму </t>
  </si>
  <si>
    <t xml:space="preserve">то его успеваемость 100%. Считается это просто план необходимо поделить на количество рабочих дней в периоде, а у нас их почти всегда 20(почти это важно) и </t>
  </si>
  <si>
    <t xml:space="preserve">умножить на количество отработаных дней из периода, после чего сумму на которую продал торговый разделить на ту сумму на которую он должен был продать к </t>
  </si>
  <si>
    <t>сегодняшнему дню. Аналогично успеваемость по АКБ и количеству заказов.</t>
  </si>
  <si>
    <t>Инна ЗЛ2 (сет иск: Иванова, Смирнова)</t>
  </si>
  <si>
    <t>Ирина ЗЛ1 (сет иск: ООО Смак)</t>
  </si>
  <si>
    <t>Марина М1 (сет иск: Григорьев)</t>
  </si>
  <si>
    <t>1.07.15-28.07.15</t>
  </si>
  <si>
    <t>10.08.15-10.08.15</t>
  </si>
  <si>
    <t>Настройка отчета 1</t>
  </si>
  <si>
    <t>Приправыч  100 000</t>
  </si>
  <si>
    <t>100ТТ, 300 заказов</t>
  </si>
  <si>
    <t>Маккоффее 30 000</t>
  </si>
  <si>
    <t>50ТТ, 80 заказов</t>
  </si>
  <si>
    <t>Сладкодаръ 150 000</t>
  </si>
  <si>
    <t>70ТТ, 150 заказов</t>
  </si>
  <si>
    <r>
      <t xml:space="preserve">Допустимый период ДЗ </t>
    </r>
    <r>
      <rPr>
        <b/>
        <sz val="10"/>
        <rFont val="Arial Cyr"/>
        <family val="0"/>
      </rPr>
      <t>14 дней</t>
    </r>
  </si>
  <si>
    <t xml:space="preserve">      V, ТТ свыше 7 дней (ставим галочку)</t>
  </si>
  <si>
    <t xml:space="preserve">      V, ТТ свыше 14 дней (ставим галочку)</t>
  </si>
  <si>
    <t>(ставим галочку)</t>
  </si>
  <si>
    <t>Инна ЗЛ2</t>
  </si>
  <si>
    <t>Brand</t>
  </si>
  <si>
    <t>% ожидания</t>
  </si>
  <si>
    <t>ожидание</t>
  </si>
  <si>
    <t>ПЛАН</t>
  </si>
  <si>
    <t xml:space="preserve">Приправыч  </t>
  </si>
  <si>
    <t>100ТТ/300З</t>
  </si>
  <si>
    <t>50ТТ/80З</t>
  </si>
  <si>
    <t>70ТТ/150З</t>
  </si>
  <si>
    <t xml:space="preserve">Маккоффее </t>
  </si>
  <si>
    <t xml:space="preserve">Сладкодаръ </t>
  </si>
  <si>
    <t>Весь торг отдел</t>
  </si>
  <si>
    <t>Выполнение 1.07.15-28.07.15 Прошло дней 8</t>
  </si>
  <si>
    <t>20/50</t>
  </si>
  <si>
    <t>30/35</t>
  </si>
  <si>
    <t>40/47</t>
  </si>
  <si>
    <t>Итого</t>
  </si>
  <si>
    <t>V 99000, 50ТТ, 75З</t>
  </si>
  <si>
    <t>5/5</t>
  </si>
  <si>
    <t>2500</t>
  </si>
  <si>
    <t>7/7</t>
  </si>
  <si>
    <t>10000</t>
  </si>
  <si>
    <t>8/8</t>
  </si>
  <si>
    <t xml:space="preserve">V 17500, 12ТТ, 15З </t>
  </si>
  <si>
    <t>Просрочено свыше 7 дней 74534руб, 24 клиента</t>
  </si>
  <si>
    <t>Просрочено свыше 14 дней 32895руб, 12 клиентов</t>
  </si>
  <si>
    <t>Результат (настройка 1)</t>
  </si>
  <si>
    <t>Ирина ЗЛ1</t>
  </si>
  <si>
    <t>Марина М1</t>
  </si>
  <si>
    <t>Настройка отчета 2</t>
  </si>
  <si>
    <t>Отличается от первой настройки тем что поставим галочку Вывести массив клиентов в блоке 1</t>
  </si>
  <si>
    <t xml:space="preserve">     Развернуть brand</t>
  </si>
  <si>
    <t>* Развернуть brand с этой галочкой под каждым клиентом если выведен массив будут бренды которые ему отгружены в назначеный период</t>
  </si>
  <si>
    <t>И еще отдельно покажу что будет если поставить галочку развернуть brand</t>
  </si>
  <si>
    <t>Клиент</t>
  </si>
  <si>
    <t>ИП Пупкин ленина1</t>
  </si>
  <si>
    <t xml:space="preserve">     отсутствует в продаже</t>
  </si>
  <si>
    <t>И еще покажу что будет если поставить галку отсутствует в продаже</t>
  </si>
  <si>
    <t>Покажу на примере одного торговика, с остальными будет то же самое, только у них клиенты другие</t>
  </si>
  <si>
    <t>Результат (настройка 2 с галочкой вывести массив клиентов)</t>
  </si>
  <si>
    <t>ИП Шупкин Ленина3</t>
  </si>
  <si>
    <t>,,,</t>
  </si>
  <si>
    <t>и т.д.</t>
  </si>
  <si>
    <t>Результат (настройка 2 с галочкой вывести массив клиентов, развернуть brand, отсутствует в продаже)</t>
  </si>
  <si>
    <t>*массив клиентов</t>
  </si>
  <si>
    <t>*итоговая таблица</t>
  </si>
  <si>
    <t>*таблица расчета ПДЗ</t>
  </si>
  <si>
    <t>Маккоффее</t>
  </si>
  <si>
    <t>Сладкодаръ</t>
  </si>
  <si>
    <t>отсуствует</t>
  </si>
  <si>
    <t>отсутствует</t>
  </si>
  <si>
    <t>*развернутый brand</t>
  </si>
  <si>
    <t>*отсутствует в продаже</t>
  </si>
  <si>
    <t>Результат (настройка 2 с галочкой вывести массив клиентов, отсутствует в продаже)</t>
  </si>
  <si>
    <t xml:space="preserve">     Считать ПДЗ на дату</t>
  </si>
  <si>
    <r>
      <rPr>
        <b/>
        <sz val="10"/>
        <rFont val="Arial Cyr"/>
        <family val="0"/>
      </rPr>
      <t>Блок 4.</t>
    </r>
    <r>
      <rPr>
        <sz val="10"/>
        <rFont val="Arial Cyr"/>
        <family val="0"/>
      </rPr>
      <t xml:space="preserve"> Нужна галочка считать ПДЗ на дату или нет. Отчет может быть настроен для аналитики продаж, в таком случае ПДЗ не нужен.</t>
    </r>
  </si>
  <si>
    <t xml:space="preserve">     Считать ПДЗ на дату (ставим галочку)</t>
  </si>
  <si>
    <t>Ведомость по контрагентам: Общие взаиморасчеты, руб.</t>
  </si>
  <si>
    <t>С 26.06.15 по 10.07.15</t>
  </si>
  <si>
    <t>По фирме "ИП Буданов Петр Геннадьевич". По всем юр. лицам. По всем упр. аналитикам. По контрагентам из группы "1 Мечетлинский р-н Большеустинское". По всем договорам.</t>
  </si>
  <si>
    <t>+</t>
  </si>
  <si>
    <t>–</t>
  </si>
  <si>
    <t>Контрагент / Документы движения</t>
  </si>
  <si>
    <t>Вал</t>
  </si>
  <si>
    <t>Увеличение долга</t>
  </si>
  <si>
    <t>Уменьшение долга</t>
  </si>
  <si>
    <t>На конец периода</t>
  </si>
  <si>
    <t>Наш долг</t>
  </si>
  <si>
    <t>Долг клиента</t>
  </si>
  <si>
    <t>ПОКУПАТЕЛИ</t>
  </si>
  <si>
    <t>руб.</t>
  </si>
  <si>
    <t xml:space="preserve"> </t>
  </si>
  <si>
    <t>Башкирия Руслан 89174440112    89061096983</t>
  </si>
  <si>
    <t>1 Мечетлинский р-н Большеустинское</t>
  </si>
  <si>
    <t>.с Нижнебобино ИП Глебова Р.И ул.Ленина м-н Анж</t>
  </si>
  <si>
    <t>Реализация (купля-продажа) № А9096 от 06.07.15 (.с Нижнебобино ИП Глебова Р.И ул.Ленина м-н Анж)</t>
  </si>
  <si>
    <t>Б-У ИП Ганиева М.С. Первомайская 7А ка</t>
  </si>
  <si>
    <t>Реализация (купля-продажа) № А8742 от 29.06.15 (Б-У ИП Ганиева М.С. Первомайская 7А ка)</t>
  </si>
  <si>
    <t>Приходный кассовый ордер № ИП00007122 от 30.06.15 (Б-У ИП Ганиева М.С. Первомайская 7А ка)</t>
  </si>
  <si>
    <t>Реализация (купля-продажа) № А9067 от 06.07.15 (Б-У ИП Ганиева М.С. Первомайская 7А ка)</t>
  </si>
  <si>
    <t>Приходный кассовый ордер № ИП00007406 от 07.07.15 (Б-У ИП Ганиева М.С. Первомайская 7А ка)</t>
  </si>
  <si>
    <t>Б-У ИП Гафарова И.Х. РБ с. л.Торг основной</t>
  </si>
  <si>
    <t>Реализация (купля-продажа) № А8766 от 30.06.15 (Б-У ИП Гафарова И.Х. РБ с. л.Торг основной)</t>
  </si>
  <si>
    <t>Реализация (купля-продажа) № А8781 от 30.06.15 (Б-У ИП Гафарова И.Х. РБ с. л.Торг основной)</t>
  </si>
  <si>
    <t>Реализация (купля-продажа) № А8891 от 01.07.15 (Б-У ИП Гафарова И.Х. РБ с. л.Торг основной)</t>
  </si>
  <si>
    <t>Реализация (купля-продажа) № А9119 от 07.07.15 (Б-У ИП Гафарова И.Х. РБ с. л.Торг основной)</t>
  </si>
  <si>
    <t>Реализация (купля-продажа) № А9127 от 07.07.15 (Б-У ИП Гафарова И.Х. РБ с. л.Торг основной)</t>
  </si>
  <si>
    <t>Реализация (купля-продажа) № А9132 от 07.07.15 (Б-У ИП Гафарова И.Х. РБ с. л.Торг основной)</t>
  </si>
  <si>
    <t>Реализация (купля-продажа) № А9164 от 07.07.15 (Б-У ИП Гафарова И.Х. РБ с. л.Торг основной)</t>
  </si>
  <si>
    <t>Приходный кассовый ордер № ИП00007514 от 08.07.15 (Б-У ИП Гафарова И.Х. РБ с. л.Торг основной)</t>
  </si>
  <si>
    <t>Б-У ИП Зырянова Н.Н. Ленина 29</t>
  </si>
  <si>
    <t>Приходный кассовый ордер № ИП00007120 от 30.06.15 (Б-У ИП Зырянова Н.Н. Ленина 29)</t>
  </si>
  <si>
    <t>Реализация (купля-продажа) № А9070 от 06.07.15 (Б-У ИП Зырянова Н.Н. Ленина 29)</t>
  </si>
  <si>
    <t>Приходный кассовый ордер № ИП00007565 от 10.07.15 (Б-У ИП Зырянова Н.Н. Ленина 29)</t>
  </si>
  <si>
    <t>Б-У ИП Минигалина З.Х.ул.Ленина,1ЗА НАЛ</t>
  </si>
  <si>
    <t>Реализация (купля-продажа) № А9069 от 06.07.15 (Б-У ИП Минигалина З.Х.ул.Ленина,1ЗА НАЛ)</t>
  </si>
  <si>
    <t>Приходный кассовый ордер № ИП00007566 от 10.07.15 (Б-У ИП Минигалина З.Х.ул.Ленина,1ЗА НАЛ)</t>
  </si>
  <si>
    <t>Б-У ООО Торговый дом Мечетлинский ул.Память</t>
  </si>
  <si>
    <t>Реализация (купля-продажа) № ИП2408 от 29.06.15 (Б-У ООО Торговый дом Мечетлинский ул.Память)</t>
  </si>
  <si>
    <t>Реализация (купля-продажа) № ИП2505 от 06.07.15 (Б-У ООО Торговый дом Мечетлинский ул.Память)</t>
  </si>
  <si>
    <t>Строка выписки банка (приход) № ИП00000780 от 06.07.15 (Б-У ООО Торговый дом Мечетлинский ул.Память)</t>
  </si>
  <si>
    <t>Б-У ООО Торговый дом Мечетлинский" ул</t>
  </si>
  <si>
    <t>Возврат от покупателя (купля-продажа) № ИП00000366 от 09.07.15 (Б-У ООО Торговый дом Мечетлинский" ул)</t>
  </si>
  <si>
    <t>Возврат от покупателя (купля-продажа) № ИП00000367 от 09.07.15 (Б-У ООО Торговый дом Мечетлинский" ул)</t>
  </si>
  <si>
    <t>Б-У ООО УДАЧА  ул..Молодежная, 4 маг.Р</t>
  </si>
  <si>
    <t>Реализация (купля-продажа) № А8746 от 29.06.15 (Б-У ООО УДАЧА  ул..Молодежная, 4 маг.Р)</t>
  </si>
  <si>
    <t>Приходный кассовый ордер № ИП00007123 от 30.06.15 (Б-У ООО УДАЧА  ул..Молодежная, 4 маг.Р)</t>
  </si>
  <si>
    <t>Б-У ООО"КАРИНА"ул Мелиораторов 1/Г</t>
  </si>
  <si>
    <t>Реализация (купля-продажа) № ИП2412 от 29.06.15 (Б-У ООО"КАРИНА"ул Мелиораторов 1/Г)</t>
  </si>
  <si>
    <t>Наличный расчет Руслан</t>
  </si>
  <si>
    <t>Реализация (купля-продажа) № А8894 от 01.07.15 (Наличный расчет Руслан)</t>
  </si>
  <si>
    <t>Приходный кассовый ордер № ИП00007270 от 02.07.15 (Наличный расчет Руслан)</t>
  </si>
  <si>
    <t>с.Большеустикинск ИП Антипин Алексей Анатольевич</t>
  </si>
  <si>
    <t>с.Малоустикинское ИП Антипин А. А. ул.Трактовая 3</t>
  </si>
  <si>
    <t>Приходный кассовый ордер № ИП00007119 от 30.06.15 (с.Малоустикинское ИП Антипин А. А. ул.Трактовая 3)</t>
  </si>
  <si>
    <t>Реализация (купля-продажа) № А9098 от 06.07.15 (с.Малоустикинское ИП Антипин А. А. ул.Трактовая 3)</t>
  </si>
  <si>
    <t>Приходный кассовый ордер № ИП00007407 от 07.07.15 (с.Малоустикинское ИП Антипин А. А. ул.Трактовая 3)</t>
  </si>
  <si>
    <t>с.Новомуслимово ОНО Фортуна ул.Советская 103 м-н Ф</t>
  </si>
  <si>
    <t>Реализация (купля-продажа) № А9142 от 07.07.15 (с.Новомуслимово ОНО Фортуна ул.Советская 103 м-н Ф)</t>
  </si>
  <si>
    <t>с.Сальевка ООО Эконом м-н СССРул.Уральская 73</t>
  </si>
  <si>
    <t>Реализация (купля-продажа) № А8709 от 29.06.15 (с.Сальевка ООО Эконом м-н СССРул.Уральская 73)</t>
  </si>
  <si>
    <t>Приходный кассовый ордер № ИП00007118 от 30.06.15 (с.Сальевка ООО Эконом м-н СССРул.Уральская 73)</t>
  </si>
  <si>
    <t>Приходный кассовый ордер № ИП00007408 от 07.07.15 (с.Сальевка ООО Эконом м-н СССРул.Уральская 73)</t>
  </si>
  <si>
    <t>с.Ярославка ИП Беляева Т.М. ул.Советская,32 маг.ЮЛ</t>
  </si>
  <si>
    <t>Приходный кассовый ордер № ИП00007116 от 30.06.15 (с.Ярославка ИП Беляева Т.М. ул.Советская,32 маг.ЮЛ)</t>
  </si>
  <si>
    <t>с.Ярославка ИП Гордеева И.Н. ул.Комсомольская 41/2</t>
  </si>
  <si>
    <t>Реализация (купля-продажа) № А8698 от 29.06.15 (с.Ярославка ИП Гордеева И.Н. ул.Комсомольская 41/2)</t>
  </si>
  <si>
    <t>Приходный кассовый ордер № ИП00007115 от 30.06.15 (с.Ярославка ИП Гордеева И.Н. ул.Комсомольская 41/2)</t>
  </si>
  <si>
    <t>с.Ярославка ООО Восторг ул.Советсеая 112А м-н Вост</t>
  </si>
  <si>
    <t>Реализация (купля-продажа) № А8705 от 29.06.15 (с.Ярославка ООО Восторг ул.Советсеая 112А м-н Вост)</t>
  </si>
  <si>
    <t>ИТОГО  руб.:</t>
  </si>
  <si>
    <t xml:space="preserve">     Развернуть и сформировать ДЗ отдельно</t>
  </si>
  <si>
    <t xml:space="preserve">     Показать только клиентов с ПДЗ</t>
  </si>
  <si>
    <t xml:space="preserve"> объем задолженности $ и количество клиентов которые должны больше установленного количества дней</t>
  </si>
  <si>
    <t>Ведомость по контрагентам на отдельный лист по каждому участку с указанием просроченых долгов свыше дней указаных в пункте - Допустимый период ДЗ</t>
  </si>
  <si>
    <t>Ведомость по контрагентам на отдельный лист по каждому участку, но только тех у кого есть просроченые долги</t>
  </si>
  <si>
    <t>Нач.  долг клиента</t>
  </si>
  <si>
    <t>06.07.15</t>
  </si>
  <si>
    <t>29.06.15</t>
  </si>
  <si>
    <t>30.06.15</t>
  </si>
  <si>
    <t>07.07.15</t>
  </si>
  <si>
    <t>01.07.15</t>
  </si>
  <si>
    <t>08.07.15</t>
  </si>
  <si>
    <t>10.07.15</t>
  </si>
  <si>
    <t>09.07.15</t>
  </si>
  <si>
    <t>02.07.15</t>
  </si>
  <si>
    <t>*Было бы неплохо еще знать какому долгу сколько дней очень помогает</t>
  </si>
  <si>
    <t>*как видно из примера, массив этих клиентов должен 30040,78. НО среди них есть клиенты которые расчитваются</t>
  </si>
  <si>
    <t>быстро и у них уменьшение долга больше чем нач долг, а это искажает реальное количество просрочки.</t>
  </si>
  <si>
    <t>По факту просрочили 4 клиента на 40620,96</t>
  </si>
  <si>
    <t>*Ниже приведу пример когда отражаются только клиенты с просрочкой</t>
  </si>
  <si>
    <t>Факт ПДЗ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</si>
</sst>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i/>
      <u val="single"/>
      <sz val="14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9"/>
      <color indexed="1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0" fontId="0" fillId="35" borderId="22" xfId="0" applyFill="1" applyBorder="1" applyAlignment="1">
      <alignment/>
    </xf>
    <xf numFmtId="0" fontId="0" fillId="36" borderId="22" xfId="0" applyFill="1" applyBorder="1" applyAlignment="1">
      <alignment/>
    </xf>
    <xf numFmtId="0" fontId="0" fillId="37" borderId="27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28" xfId="0" applyFill="1" applyBorder="1" applyAlignment="1">
      <alignment/>
    </xf>
    <xf numFmtId="0" fontId="0" fillId="19" borderId="22" xfId="0" applyFill="1" applyBorder="1" applyAlignment="1">
      <alignment/>
    </xf>
    <xf numFmtId="0" fontId="0" fillId="37" borderId="29" xfId="0" applyFill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37" borderId="3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2" fillId="36" borderId="22" xfId="0" applyFont="1" applyFill="1" applyBorder="1" applyAlignment="1">
      <alignment/>
    </xf>
    <xf numFmtId="0" fontId="47" fillId="19" borderId="22" xfId="0" applyFont="1" applyFill="1" applyBorder="1" applyAlignment="1">
      <alignment/>
    </xf>
    <xf numFmtId="0" fontId="47" fillId="35" borderId="22" xfId="0" applyFont="1" applyFill="1" applyBorder="1" applyAlignment="1">
      <alignment/>
    </xf>
    <xf numFmtId="0" fontId="47" fillId="0" borderId="0" xfId="0" applyFont="1" applyAlignment="1">
      <alignment/>
    </xf>
    <xf numFmtId="0" fontId="2" fillId="38" borderId="22" xfId="0" applyFont="1" applyFill="1" applyBorder="1" applyAlignment="1">
      <alignment/>
    </xf>
    <xf numFmtId="0" fontId="0" fillId="0" borderId="0" xfId="0" applyAlignment="1">
      <alignment horizontal="right"/>
    </xf>
    <xf numFmtId="0" fontId="0" fillId="34" borderId="15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37" borderId="12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22" xfId="0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right"/>
    </xf>
    <xf numFmtId="49" fontId="0" fillId="39" borderId="0" xfId="0" applyNumberFormat="1" applyFill="1" applyAlignment="1">
      <alignment horizontal="right"/>
    </xf>
    <xf numFmtId="0" fontId="0" fillId="39" borderId="22" xfId="0" applyFill="1" applyBorder="1" applyAlignment="1">
      <alignment/>
    </xf>
    <xf numFmtId="0" fontId="0" fillId="39" borderId="22" xfId="0" applyFill="1" applyBorder="1" applyAlignment="1">
      <alignment horizontal="right"/>
    </xf>
    <xf numFmtId="49" fontId="0" fillId="39" borderId="22" xfId="0" applyNumberFormat="1" applyFill="1" applyBorder="1" applyAlignment="1">
      <alignment horizontal="right"/>
    </xf>
    <xf numFmtId="0" fontId="2" fillId="39" borderId="22" xfId="0" applyFont="1" applyFill="1" applyBorder="1" applyAlignment="1">
      <alignment/>
    </xf>
    <xf numFmtId="10" fontId="0" fillId="39" borderId="22" xfId="0" applyNumberFormat="1" applyFill="1" applyBorder="1" applyAlignment="1">
      <alignment/>
    </xf>
    <xf numFmtId="3" fontId="0" fillId="39" borderId="22" xfId="0" applyNumberFormat="1" applyFill="1" applyBorder="1" applyAlignment="1">
      <alignment horizontal="right"/>
    </xf>
    <xf numFmtId="1" fontId="0" fillId="39" borderId="0" xfId="0" applyNumberFormat="1" applyFont="1" applyFill="1" applyBorder="1" applyAlignment="1">
      <alignment/>
    </xf>
    <xf numFmtId="1" fontId="2" fillId="39" borderId="16" xfId="0" applyNumberFormat="1" applyFont="1" applyFill="1" applyBorder="1" applyAlignment="1">
      <alignment/>
    </xf>
    <xf numFmtId="1" fontId="2" fillId="39" borderId="17" xfId="0" applyNumberFormat="1" applyFont="1" applyFill="1" applyBorder="1" applyAlignment="1">
      <alignment/>
    </xf>
    <xf numFmtId="1" fontId="2" fillId="39" borderId="18" xfId="0" applyNumberFormat="1" applyFont="1" applyFill="1" applyBorder="1" applyAlignment="1">
      <alignment/>
    </xf>
    <xf numFmtId="1" fontId="2" fillId="39" borderId="0" xfId="0" applyNumberFormat="1" applyFont="1" applyFill="1" applyBorder="1" applyAlignment="1">
      <alignment horizontal="right"/>
    </xf>
    <xf numFmtId="1" fontId="0" fillId="39" borderId="19" xfId="0" applyNumberFormat="1" applyFont="1" applyFill="1" applyBorder="1" applyAlignment="1">
      <alignment/>
    </xf>
    <xf numFmtId="1" fontId="0" fillId="39" borderId="20" xfId="0" applyNumberFormat="1" applyFont="1" applyFill="1" applyBorder="1" applyAlignment="1">
      <alignment/>
    </xf>
    <xf numFmtId="1" fontId="0" fillId="39" borderId="21" xfId="0" applyNumberFormat="1" applyFont="1" applyFill="1" applyBorder="1" applyAlignment="1">
      <alignment/>
    </xf>
    <xf numFmtId="1" fontId="0" fillId="39" borderId="10" xfId="0" applyNumberFormat="1" applyFont="1" applyFill="1" applyBorder="1" applyAlignment="1">
      <alignment/>
    </xf>
    <xf numFmtId="1" fontId="0" fillId="39" borderId="22" xfId="0" applyNumberFormat="1" applyFont="1" applyFill="1" applyBorder="1" applyAlignment="1">
      <alignment/>
    </xf>
    <xf numFmtId="1" fontId="0" fillId="39" borderId="23" xfId="0" applyNumberFormat="1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1" fontId="2" fillId="39" borderId="22" xfId="0" applyNumberFormat="1" applyFont="1" applyFill="1" applyBorder="1" applyAlignment="1">
      <alignment/>
    </xf>
    <xf numFmtId="1" fontId="2" fillId="39" borderId="23" xfId="0" applyNumberFormat="1" applyFont="1" applyFill="1" applyBorder="1" applyAlignment="1">
      <alignment/>
    </xf>
    <xf numFmtId="1" fontId="2" fillId="39" borderId="24" xfId="0" applyNumberFormat="1" applyFont="1" applyFill="1" applyBorder="1" applyAlignment="1">
      <alignment/>
    </xf>
    <xf numFmtId="1" fontId="2" fillId="39" borderId="25" xfId="0" applyNumberFormat="1" applyFont="1" applyFill="1" applyBorder="1" applyAlignment="1">
      <alignment/>
    </xf>
    <xf numFmtId="1" fontId="2" fillId="39" borderId="26" xfId="0" applyNumberFormat="1" applyFont="1" applyFill="1" applyBorder="1" applyAlignment="1">
      <alignment/>
    </xf>
    <xf numFmtId="1" fontId="2" fillId="39" borderId="30" xfId="0" applyNumberFormat="1" applyFont="1" applyFill="1" applyBorder="1" applyAlignment="1">
      <alignment horizontal="center"/>
    </xf>
    <xf numFmtId="1" fontId="2" fillId="39" borderId="31" xfId="0" applyNumberFormat="1" applyFont="1" applyFill="1" applyBorder="1" applyAlignment="1">
      <alignment horizontal="center"/>
    </xf>
    <xf numFmtId="1" fontId="2" fillId="39" borderId="27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49" fontId="0" fillId="38" borderId="0" xfId="0" applyNumberFormat="1" applyFill="1" applyAlignment="1">
      <alignment horizontal="right"/>
    </xf>
    <xf numFmtId="0" fontId="0" fillId="38" borderId="22" xfId="0" applyFill="1" applyBorder="1" applyAlignment="1">
      <alignment/>
    </xf>
    <xf numFmtId="1" fontId="0" fillId="38" borderId="0" xfId="0" applyNumberFormat="1" applyFont="1" applyFill="1" applyBorder="1" applyAlignment="1">
      <alignment/>
    </xf>
    <xf numFmtId="1" fontId="2" fillId="38" borderId="0" xfId="0" applyNumberFormat="1" applyFont="1" applyFill="1" applyBorder="1" applyAlignment="1">
      <alignment horizontal="right"/>
    </xf>
    <xf numFmtId="0" fontId="0" fillId="33" borderId="36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0" xfId="0" applyFont="1" applyAlignment="1">
      <alignment/>
    </xf>
    <xf numFmtId="0" fontId="2" fillId="39" borderId="0" xfId="0" applyFont="1" applyFill="1" applyAlignment="1">
      <alignment/>
    </xf>
    <xf numFmtId="1" fontId="0" fillId="38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40" borderId="28" xfId="0" applyFont="1" applyFill="1" applyBorder="1" applyAlignment="1">
      <alignment horizontal="right" vertical="center"/>
    </xf>
    <xf numFmtId="4" fontId="9" fillId="40" borderId="28" xfId="0" applyNumberFormat="1" applyFont="1" applyFill="1" applyBorder="1" applyAlignment="1">
      <alignment horizontal="right" vertical="center"/>
    </xf>
    <xf numFmtId="0" fontId="10" fillId="40" borderId="28" xfId="0" applyFont="1" applyFill="1" applyBorder="1" applyAlignment="1">
      <alignment horizontal="right" vertical="center"/>
    </xf>
    <xf numFmtId="4" fontId="10" fillId="40" borderId="28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4" fontId="0" fillId="0" borderId="28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2" fontId="10" fillId="40" borderId="28" xfId="0" applyNumberFormat="1" applyFont="1" applyFill="1" applyBorder="1" applyAlignment="1">
      <alignment horizontal="right" vertical="center"/>
    </xf>
    <xf numFmtId="2" fontId="0" fillId="0" borderId="28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4" fontId="10" fillId="0" borderId="30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4" fontId="10" fillId="0" borderId="27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0" fontId="0" fillId="37" borderId="30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11" fillId="0" borderId="32" xfId="0" applyFont="1" applyBorder="1" applyAlignment="1">
      <alignment horizontal="right" vertical="center" wrapText="1"/>
    </xf>
    <xf numFmtId="0" fontId="10" fillId="40" borderId="28" xfId="0" applyFont="1" applyFill="1" applyBorder="1" applyAlignment="1">
      <alignment vertical="top" wrapText="1"/>
    </xf>
    <xf numFmtId="0" fontId="9" fillId="40" borderId="28" xfId="0" applyFont="1" applyFill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8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1</xdr:col>
      <xdr:colOff>190500</xdr:colOff>
      <xdr:row>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47650" y="11334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19050</xdr:rowOff>
    </xdr:from>
    <xdr:to>
      <xdr:col>2</xdr:col>
      <xdr:colOff>171450</xdr:colOff>
      <xdr:row>9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600450" y="14763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19050</xdr:rowOff>
    </xdr:from>
    <xdr:to>
      <xdr:col>2</xdr:col>
      <xdr:colOff>171450</xdr:colOff>
      <xdr:row>12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3600450" y="19621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2</xdr:col>
      <xdr:colOff>171450</xdr:colOff>
      <xdr:row>13</xdr:row>
      <xdr:rowOff>152400</xdr:rowOff>
    </xdr:to>
    <xdr:sp>
      <xdr:nvSpPr>
        <xdr:cNvPr id="4" name="Rectangle 9"/>
        <xdr:cNvSpPr>
          <a:spLocks/>
        </xdr:cNvSpPr>
      </xdr:nvSpPr>
      <xdr:spPr>
        <a:xfrm>
          <a:off x="3600450" y="21240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171450</xdr:colOff>
      <xdr:row>16</xdr:row>
      <xdr:rowOff>142875</xdr:rowOff>
    </xdr:to>
    <xdr:sp>
      <xdr:nvSpPr>
        <xdr:cNvPr id="5" name="Rectangle 2"/>
        <xdr:cNvSpPr>
          <a:spLocks/>
        </xdr:cNvSpPr>
      </xdr:nvSpPr>
      <xdr:spPr>
        <a:xfrm>
          <a:off x="3600450" y="26003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190500</xdr:colOff>
      <xdr:row>6</xdr:row>
      <xdr:rowOff>152400</xdr:rowOff>
    </xdr:to>
    <xdr:sp>
      <xdr:nvSpPr>
        <xdr:cNvPr id="6" name="Rectangle 1"/>
        <xdr:cNvSpPr>
          <a:spLocks/>
        </xdr:cNvSpPr>
      </xdr:nvSpPr>
      <xdr:spPr>
        <a:xfrm>
          <a:off x="247650" y="9715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190500</xdr:colOff>
      <xdr:row>7</xdr:row>
      <xdr:rowOff>152400</xdr:rowOff>
    </xdr:to>
    <xdr:sp>
      <xdr:nvSpPr>
        <xdr:cNvPr id="7" name="Rectangle 1"/>
        <xdr:cNvSpPr>
          <a:spLocks/>
        </xdr:cNvSpPr>
      </xdr:nvSpPr>
      <xdr:spPr>
        <a:xfrm>
          <a:off x="247650" y="11334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190500</xdr:colOff>
      <xdr:row>7</xdr:row>
      <xdr:rowOff>152400</xdr:rowOff>
    </xdr:to>
    <xdr:sp>
      <xdr:nvSpPr>
        <xdr:cNvPr id="8" name="Rectangle 1"/>
        <xdr:cNvSpPr>
          <a:spLocks/>
        </xdr:cNvSpPr>
      </xdr:nvSpPr>
      <xdr:spPr>
        <a:xfrm>
          <a:off x="247650" y="11334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190500</xdr:colOff>
      <xdr:row>6</xdr:row>
      <xdr:rowOff>152400</xdr:rowOff>
    </xdr:to>
    <xdr:sp>
      <xdr:nvSpPr>
        <xdr:cNvPr id="9" name="Rectangle 1"/>
        <xdr:cNvSpPr>
          <a:spLocks/>
        </xdr:cNvSpPr>
      </xdr:nvSpPr>
      <xdr:spPr>
        <a:xfrm>
          <a:off x="247650" y="9715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190500</xdr:colOff>
      <xdr:row>7</xdr:row>
      <xdr:rowOff>152400</xdr:rowOff>
    </xdr:to>
    <xdr:sp>
      <xdr:nvSpPr>
        <xdr:cNvPr id="10" name="Rectangle 1"/>
        <xdr:cNvSpPr>
          <a:spLocks/>
        </xdr:cNvSpPr>
      </xdr:nvSpPr>
      <xdr:spPr>
        <a:xfrm>
          <a:off x="247650" y="11334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190500</xdr:colOff>
      <xdr:row>7</xdr:row>
      <xdr:rowOff>152400</xdr:rowOff>
    </xdr:to>
    <xdr:sp>
      <xdr:nvSpPr>
        <xdr:cNvPr id="11" name="Rectangle 1"/>
        <xdr:cNvSpPr>
          <a:spLocks/>
        </xdr:cNvSpPr>
      </xdr:nvSpPr>
      <xdr:spPr>
        <a:xfrm>
          <a:off x="247650" y="11334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190500</xdr:colOff>
      <xdr:row>6</xdr:row>
      <xdr:rowOff>152400</xdr:rowOff>
    </xdr:to>
    <xdr:sp>
      <xdr:nvSpPr>
        <xdr:cNvPr id="12" name="Rectangle 1"/>
        <xdr:cNvSpPr>
          <a:spLocks/>
        </xdr:cNvSpPr>
      </xdr:nvSpPr>
      <xdr:spPr>
        <a:xfrm>
          <a:off x="247650" y="9715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190500</xdr:colOff>
      <xdr:row>6</xdr:row>
      <xdr:rowOff>152400</xdr:rowOff>
    </xdr:to>
    <xdr:sp>
      <xdr:nvSpPr>
        <xdr:cNvPr id="13" name="Rectangle 1"/>
        <xdr:cNvSpPr>
          <a:spLocks/>
        </xdr:cNvSpPr>
      </xdr:nvSpPr>
      <xdr:spPr>
        <a:xfrm>
          <a:off x="247650" y="9715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190500</xdr:colOff>
      <xdr:row>6</xdr:row>
      <xdr:rowOff>152400</xdr:rowOff>
    </xdr:to>
    <xdr:sp>
      <xdr:nvSpPr>
        <xdr:cNvPr id="14" name="Rectangle 1"/>
        <xdr:cNvSpPr>
          <a:spLocks/>
        </xdr:cNvSpPr>
      </xdr:nvSpPr>
      <xdr:spPr>
        <a:xfrm>
          <a:off x="247650" y="9715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190500</xdr:colOff>
      <xdr:row>5</xdr:row>
      <xdr:rowOff>152400</xdr:rowOff>
    </xdr:to>
    <xdr:sp>
      <xdr:nvSpPr>
        <xdr:cNvPr id="15" name="Rectangle 1"/>
        <xdr:cNvSpPr>
          <a:spLocks/>
        </xdr:cNvSpPr>
      </xdr:nvSpPr>
      <xdr:spPr>
        <a:xfrm>
          <a:off x="247650" y="8096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190500</xdr:colOff>
      <xdr:row>7</xdr:row>
      <xdr:rowOff>152400</xdr:rowOff>
    </xdr:to>
    <xdr:sp>
      <xdr:nvSpPr>
        <xdr:cNvPr id="16" name="Rectangle 1"/>
        <xdr:cNvSpPr>
          <a:spLocks/>
        </xdr:cNvSpPr>
      </xdr:nvSpPr>
      <xdr:spPr>
        <a:xfrm>
          <a:off x="247650" y="11334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190500</xdr:colOff>
      <xdr:row>7</xdr:row>
      <xdr:rowOff>152400</xdr:rowOff>
    </xdr:to>
    <xdr:sp>
      <xdr:nvSpPr>
        <xdr:cNvPr id="17" name="Rectangle 1"/>
        <xdr:cNvSpPr>
          <a:spLocks/>
        </xdr:cNvSpPr>
      </xdr:nvSpPr>
      <xdr:spPr>
        <a:xfrm>
          <a:off x="247650" y="11334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2</xdr:col>
      <xdr:colOff>171450</xdr:colOff>
      <xdr:row>15</xdr:row>
      <xdr:rowOff>142875</xdr:rowOff>
    </xdr:to>
    <xdr:sp>
      <xdr:nvSpPr>
        <xdr:cNvPr id="18" name="Rectangle 2"/>
        <xdr:cNvSpPr>
          <a:spLocks/>
        </xdr:cNvSpPr>
      </xdr:nvSpPr>
      <xdr:spPr>
        <a:xfrm>
          <a:off x="3600450" y="24384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19050</xdr:rowOff>
    </xdr:from>
    <xdr:to>
      <xdr:col>1</xdr:col>
      <xdr:colOff>171450</xdr:colOff>
      <xdr:row>61</xdr:row>
      <xdr:rowOff>152400</xdr:rowOff>
    </xdr:to>
    <xdr:sp>
      <xdr:nvSpPr>
        <xdr:cNvPr id="19" name="Rectangle 8"/>
        <xdr:cNvSpPr>
          <a:spLocks/>
        </xdr:cNvSpPr>
      </xdr:nvSpPr>
      <xdr:spPr>
        <a:xfrm>
          <a:off x="238125" y="100203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9525</xdr:rowOff>
    </xdr:from>
    <xdr:to>
      <xdr:col>1</xdr:col>
      <xdr:colOff>171450</xdr:colOff>
      <xdr:row>63</xdr:row>
      <xdr:rowOff>142875</xdr:rowOff>
    </xdr:to>
    <xdr:sp>
      <xdr:nvSpPr>
        <xdr:cNvPr id="20" name="Rectangle 2"/>
        <xdr:cNvSpPr>
          <a:spLocks/>
        </xdr:cNvSpPr>
      </xdr:nvSpPr>
      <xdr:spPr>
        <a:xfrm>
          <a:off x="238125" y="103346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62</xdr:row>
      <xdr:rowOff>9525</xdr:rowOff>
    </xdr:from>
    <xdr:to>
      <xdr:col>1</xdr:col>
      <xdr:colOff>171450</xdr:colOff>
      <xdr:row>62</xdr:row>
      <xdr:rowOff>142875</xdr:rowOff>
    </xdr:to>
    <xdr:sp>
      <xdr:nvSpPr>
        <xdr:cNvPr id="21" name="Rectangle 2"/>
        <xdr:cNvSpPr>
          <a:spLocks/>
        </xdr:cNvSpPr>
      </xdr:nvSpPr>
      <xdr:spPr>
        <a:xfrm>
          <a:off x="238125" y="101727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0</xdr:col>
      <xdr:colOff>190500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15906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19050</xdr:rowOff>
    </xdr:from>
    <xdr:to>
      <xdr:col>1</xdr:col>
      <xdr:colOff>171450</xdr:colOff>
      <xdr:row>11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981325" y="1933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171450</xdr:colOff>
      <xdr:row>14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2981325" y="24193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19050</xdr:rowOff>
    </xdr:from>
    <xdr:to>
      <xdr:col>1</xdr:col>
      <xdr:colOff>171450</xdr:colOff>
      <xdr:row>15</xdr:row>
      <xdr:rowOff>152400</xdr:rowOff>
    </xdr:to>
    <xdr:sp>
      <xdr:nvSpPr>
        <xdr:cNvPr id="4" name="Rectangle 9"/>
        <xdr:cNvSpPr>
          <a:spLocks/>
        </xdr:cNvSpPr>
      </xdr:nvSpPr>
      <xdr:spPr>
        <a:xfrm>
          <a:off x="2981325" y="25812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1</xdr:col>
      <xdr:colOff>171450</xdr:colOff>
      <xdr:row>18</xdr:row>
      <xdr:rowOff>142875</xdr:rowOff>
    </xdr:to>
    <xdr:sp>
      <xdr:nvSpPr>
        <xdr:cNvPr id="5" name="Rectangle 2"/>
        <xdr:cNvSpPr>
          <a:spLocks/>
        </xdr:cNvSpPr>
      </xdr:nvSpPr>
      <xdr:spPr>
        <a:xfrm>
          <a:off x="2981325" y="30575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99</xdr:row>
      <xdr:rowOff>19050</xdr:rowOff>
    </xdr:from>
    <xdr:to>
      <xdr:col>0</xdr:col>
      <xdr:colOff>190500</xdr:colOff>
      <xdr:row>99</xdr:row>
      <xdr:rowOff>152400</xdr:rowOff>
    </xdr:to>
    <xdr:sp>
      <xdr:nvSpPr>
        <xdr:cNvPr id="6" name="Rectangle 1"/>
        <xdr:cNvSpPr>
          <a:spLocks/>
        </xdr:cNvSpPr>
      </xdr:nvSpPr>
      <xdr:spPr>
        <a:xfrm>
          <a:off x="19050" y="16411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101</xdr:row>
      <xdr:rowOff>19050</xdr:rowOff>
    </xdr:from>
    <xdr:to>
      <xdr:col>1</xdr:col>
      <xdr:colOff>171450</xdr:colOff>
      <xdr:row>101</xdr:row>
      <xdr:rowOff>152400</xdr:rowOff>
    </xdr:to>
    <xdr:sp>
      <xdr:nvSpPr>
        <xdr:cNvPr id="7" name="Rectangle 2"/>
        <xdr:cNvSpPr>
          <a:spLocks/>
        </xdr:cNvSpPr>
      </xdr:nvSpPr>
      <xdr:spPr>
        <a:xfrm>
          <a:off x="2981325" y="167449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104</xdr:row>
      <xdr:rowOff>19050</xdr:rowOff>
    </xdr:from>
    <xdr:to>
      <xdr:col>1</xdr:col>
      <xdr:colOff>171450</xdr:colOff>
      <xdr:row>104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2981325" y="172402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19050</xdr:rowOff>
    </xdr:from>
    <xdr:to>
      <xdr:col>1</xdr:col>
      <xdr:colOff>171450</xdr:colOff>
      <xdr:row>105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2981325" y="174021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108</xdr:row>
      <xdr:rowOff>9525</xdr:rowOff>
    </xdr:from>
    <xdr:to>
      <xdr:col>1</xdr:col>
      <xdr:colOff>171450</xdr:colOff>
      <xdr:row>108</xdr:row>
      <xdr:rowOff>142875</xdr:rowOff>
    </xdr:to>
    <xdr:sp>
      <xdr:nvSpPr>
        <xdr:cNvPr id="10" name="Rectangle 2"/>
        <xdr:cNvSpPr>
          <a:spLocks/>
        </xdr:cNvSpPr>
      </xdr:nvSpPr>
      <xdr:spPr>
        <a:xfrm>
          <a:off x="2981325" y="178784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190500</xdr:colOff>
      <xdr:row>8</xdr:row>
      <xdr:rowOff>152400</xdr:rowOff>
    </xdr:to>
    <xdr:sp>
      <xdr:nvSpPr>
        <xdr:cNvPr id="11" name="Rectangle 1"/>
        <xdr:cNvSpPr>
          <a:spLocks/>
        </xdr:cNvSpPr>
      </xdr:nvSpPr>
      <xdr:spPr>
        <a:xfrm>
          <a:off x="19050" y="14287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99</xdr:row>
      <xdr:rowOff>19050</xdr:rowOff>
    </xdr:from>
    <xdr:to>
      <xdr:col>0</xdr:col>
      <xdr:colOff>190500</xdr:colOff>
      <xdr:row>99</xdr:row>
      <xdr:rowOff>152400</xdr:rowOff>
    </xdr:to>
    <xdr:sp>
      <xdr:nvSpPr>
        <xdr:cNvPr id="12" name="Rectangle 1"/>
        <xdr:cNvSpPr>
          <a:spLocks/>
        </xdr:cNvSpPr>
      </xdr:nvSpPr>
      <xdr:spPr>
        <a:xfrm>
          <a:off x="19050" y="16411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98</xdr:row>
      <xdr:rowOff>19050</xdr:rowOff>
    </xdr:from>
    <xdr:to>
      <xdr:col>0</xdr:col>
      <xdr:colOff>190500</xdr:colOff>
      <xdr:row>98</xdr:row>
      <xdr:rowOff>152400</xdr:rowOff>
    </xdr:to>
    <xdr:sp>
      <xdr:nvSpPr>
        <xdr:cNvPr id="13" name="Rectangle 1"/>
        <xdr:cNvSpPr>
          <a:spLocks/>
        </xdr:cNvSpPr>
      </xdr:nvSpPr>
      <xdr:spPr>
        <a:xfrm>
          <a:off x="19050" y="1624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98</xdr:row>
      <xdr:rowOff>19050</xdr:rowOff>
    </xdr:from>
    <xdr:to>
      <xdr:col>0</xdr:col>
      <xdr:colOff>190500</xdr:colOff>
      <xdr:row>98</xdr:row>
      <xdr:rowOff>152400</xdr:rowOff>
    </xdr:to>
    <xdr:sp>
      <xdr:nvSpPr>
        <xdr:cNvPr id="14" name="Rectangle 1"/>
        <xdr:cNvSpPr>
          <a:spLocks/>
        </xdr:cNvSpPr>
      </xdr:nvSpPr>
      <xdr:spPr>
        <a:xfrm>
          <a:off x="19050" y="1624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98</xdr:row>
      <xdr:rowOff>19050</xdr:rowOff>
    </xdr:from>
    <xdr:to>
      <xdr:col>0</xdr:col>
      <xdr:colOff>190500</xdr:colOff>
      <xdr:row>98</xdr:row>
      <xdr:rowOff>152400</xdr:rowOff>
    </xdr:to>
    <xdr:sp>
      <xdr:nvSpPr>
        <xdr:cNvPr id="15" name="Rectangle 1"/>
        <xdr:cNvSpPr>
          <a:spLocks/>
        </xdr:cNvSpPr>
      </xdr:nvSpPr>
      <xdr:spPr>
        <a:xfrm>
          <a:off x="19050" y="1624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19050</xdr:rowOff>
    </xdr:from>
    <xdr:to>
      <xdr:col>0</xdr:col>
      <xdr:colOff>190500</xdr:colOff>
      <xdr:row>97</xdr:row>
      <xdr:rowOff>152400</xdr:rowOff>
    </xdr:to>
    <xdr:sp>
      <xdr:nvSpPr>
        <xdr:cNvPr id="16" name="Rectangle 1"/>
        <xdr:cNvSpPr>
          <a:spLocks/>
        </xdr:cNvSpPr>
      </xdr:nvSpPr>
      <xdr:spPr>
        <a:xfrm>
          <a:off x="19050" y="160877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190500</xdr:colOff>
      <xdr:row>9</xdr:row>
      <xdr:rowOff>152400</xdr:rowOff>
    </xdr:to>
    <xdr:sp>
      <xdr:nvSpPr>
        <xdr:cNvPr id="17" name="Rectangle 1"/>
        <xdr:cNvSpPr>
          <a:spLocks/>
        </xdr:cNvSpPr>
      </xdr:nvSpPr>
      <xdr:spPr>
        <a:xfrm>
          <a:off x="19050" y="15906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190500</xdr:colOff>
      <xdr:row>9</xdr:row>
      <xdr:rowOff>152400</xdr:rowOff>
    </xdr:to>
    <xdr:sp>
      <xdr:nvSpPr>
        <xdr:cNvPr id="18" name="Rectangle 1"/>
        <xdr:cNvSpPr>
          <a:spLocks/>
        </xdr:cNvSpPr>
      </xdr:nvSpPr>
      <xdr:spPr>
        <a:xfrm>
          <a:off x="19050" y="15906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190500</xdr:colOff>
      <xdr:row>8</xdr:row>
      <xdr:rowOff>152400</xdr:rowOff>
    </xdr:to>
    <xdr:sp>
      <xdr:nvSpPr>
        <xdr:cNvPr id="19" name="Rectangle 1"/>
        <xdr:cNvSpPr>
          <a:spLocks/>
        </xdr:cNvSpPr>
      </xdr:nvSpPr>
      <xdr:spPr>
        <a:xfrm>
          <a:off x="19050" y="14287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190500</xdr:colOff>
      <xdr:row>8</xdr:row>
      <xdr:rowOff>152400</xdr:rowOff>
    </xdr:to>
    <xdr:sp>
      <xdr:nvSpPr>
        <xdr:cNvPr id="20" name="Rectangle 1"/>
        <xdr:cNvSpPr>
          <a:spLocks/>
        </xdr:cNvSpPr>
      </xdr:nvSpPr>
      <xdr:spPr>
        <a:xfrm>
          <a:off x="19050" y="14287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190500</xdr:colOff>
      <xdr:row>8</xdr:row>
      <xdr:rowOff>152400</xdr:rowOff>
    </xdr:to>
    <xdr:sp>
      <xdr:nvSpPr>
        <xdr:cNvPr id="21" name="Rectangle 1"/>
        <xdr:cNvSpPr>
          <a:spLocks/>
        </xdr:cNvSpPr>
      </xdr:nvSpPr>
      <xdr:spPr>
        <a:xfrm>
          <a:off x="19050" y="14287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190500</xdr:colOff>
      <xdr:row>7</xdr:row>
      <xdr:rowOff>152400</xdr:rowOff>
    </xdr:to>
    <xdr:sp>
      <xdr:nvSpPr>
        <xdr:cNvPr id="22" name="Rectangle 1"/>
        <xdr:cNvSpPr>
          <a:spLocks/>
        </xdr:cNvSpPr>
      </xdr:nvSpPr>
      <xdr:spPr>
        <a:xfrm>
          <a:off x="19050" y="12668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190500</xdr:colOff>
      <xdr:row>9</xdr:row>
      <xdr:rowOff>152400</xdr:rowOff>
    </xdr:to>
    <xdr:sp>
      <xdr:nvSpPr>
        <xdr:cNvPr id="23" name="Rectangle 1"/>
        <xdr:cNvSpPr>
          <a:spLocks/>
        </xdr:cNvSpPr>
      </xdr:nvSpPr>
      <xdr:spPr>
        <a:xfrm>
          <a:off x="19050" y="15906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190500</xdr:colOff>
      <xdr:row>9</xdr:row>
      <xdr:rowOff>152400</xdr:rowOff>
    </xdr:to>
    <xdr:sp>
      <xdr:nvSpPr>
        <xdr:cNvPr id="24" name="Rectangle 1"/>
        <xdr:cNvSpPr>
          <a:spLocks/>
        </xdr:cNvSpPr>
      </xdr:nvSpPr>
      <xdr:spPr>
        <a:xfrm>
          <a:off x="19050" y="15906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100</xdr:row>
      <xdr:rowOff>19050</xdr:rowOff>
    </xdr:from>
    <xdr:to>
      <xdr:col>0</xdr:col>
      <xdr:colOff>190500</xdr:colOff>
      <xdr:row>100</xdr:row>
      <xdr:rowOff>152400</xdr:rowOff>
    </xdr:to>
    <xdr:sp>
      <xdr:nvSpPr>
        <xdr:cNvPr id="25" name="Rectangle 1"/>
        <xdr:cNvSpPr>
          <a:spLocks/>
        </xdr:cNvSpPr>
      </xdr:nvSpPr>
      <xdr:spPr>
        <a:xfrm>
          <a:off x="19050" y="165735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102</xdr:row>
      <xdr:rowOff>19050</xdr:rowOff>
    </xdr:from>
    <xdr:to>
      <xdr:col>1</xdr:col>
      <xdr:colOff>171450</xdr:colOff>
      <xdr:row>102</xdr:row>
      <xdr:rowOff>152400</xdr:rowOff>
    </xdr:to>
    <xdr:sp>
      <xdr:nvSpPr>
        <xdr:cNvPr id="26" name="Rectangle 2"/>
        <xdr:cNvSpPr>
          <a:spLocks/>
        </xdr:cNvSpPr>
      </xdr:nvSpPr>
      <xdr:spPr>
        <a:xfrm>
          <a:off x="2981325" y="169164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19050</xdr:rowOff>
    </xdr:from>
    <xdr:to>
      <xdr:col>1</xdr:col>
      <xdr:colOff>171450</xdr:colOff>
      <xdr:row>105</xdr:row>
      <xdr:rowOff>152400</xdr:rowOff>
    </xdr:to>
    <xdr:sp>
      <xdr:nvSpPr>
        <xdr:cNvPr id="27" name="Rectangle 8"/>
        <xdr:cNvSpPr>
          <a:spLocks/>
        </xdr:cNvSpPr>
      </xdr:nvSpPr>
      <xdr:spPr>
        <a:xfrm>
          <a:off x="2981325" y="174021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19050</xdr:rowOff>
    </xdr:from>
    <xdr:to>
      <xdr:col>1</xdr:col>
      <xdr:colOff>171450</xdr:colOff>
      <xdr:row>106</xdr:row>
      <xdr:rowOff>152400</xdr:rowOff>
    </xdr:to>
    <xdr:sp>
      <xdr:nvSpPr>
        <xdr:cNvPr id="28" name="Rectangle 9"/>
        <xdr:cNvSpPr>
          <a:spLocks/>
        </xdr:cNvSpPr>
      </xdr:nvSpPr>
      <xdr:spPr>
        <a:xfrm>
          <a:off x="2981325" y="175641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9525</xdr:rowOff>
    </xdr:from>
    <xdr:to>
      <xdr:col>1</xdr:col>
      <xdr:colOff>171450</xdr:colOff>
      <xdr:row>109</xdr:row>
      <xdr:rowOff>142875</xdr:rowOff>
    </xdr:to>
    <xdr:sp>
      <xdr:nvSpPr>
        <xdr:cNvPr id="29" name="Rectangle 2"/>
        <xdr:cNvSpPr>
          <a:spLocks/>
        </xdr:cNvSpPr>
      </xdr:nvSpPr>
      <xdr:spPr>
        <a:xfrm>
          <a:off x="2981325" y="180403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99</xdr:row>
      <xdr:rowOff>19050</xdr:rowOff>
    </xdr:from>
    <xdr:to>
      <xdr:col>0</xdr:col>
      <xdr:colOff>190500</xdr:colOff>
      <xdr:row>99</xdr:row>
      <xdr:rowOff>152400</xdr:rowOff>
    </xdr:to>
    <xdr:sp>
      <xdr:nvSpPr>
        <xdr:cNvPr id="30" name="Rectangle 1"/>
        <xdr:cNvSpPr>
          <a:spLocks/>
        </xdr:cNvSpPr>
      </xdr:nvSpPr>
      <xdr:spPr>
        <a:xfrm>
          <a:off x="19050" y="16411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100</xdr:row>
      <xdr:rowOff>19050</xdr:rowOff>
    </xdr:from>
    <xdr:to>
      <xdr:col>0</xdr:col>
      <xdr:colOff>190500</xdr:colOff>
      <xdr:row>100</xdr:row>
      <xdr:rowOff>152400</xdr:rowOff>
    </xdr:to>
    <xdr:sp>
      <xdr:nvSpPr>
        <xdr:cNvPr id="31" name="Rectangle 1"/>
        <xdr:cNvSpPr>
          <a:spLocks/>
        </xdr:cNvSpPr>
      </xdr:nvSpPr>
      <xdr:spPr>
        <a:xfrm>
          <a:off x="19050" y="165735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100</xdr:row>
      <xdr:rowOff>19050</xdr:rowOff>
    </xdr:from>
    <xdr:to>
      <xdr:col>0</xdr:col>
      <xdr:colOff>190500</xdr:colOff>
      <xdr:row>100</xdr:row>
      <xdr:rowOff>152400</xdr:rowOff>
    </xdr:to>
    <xdr:sp>
      <xdr:nvSpPr>
        <xdr:cNvPr id="32" name="Rectangle 1"/>
        <xdr:cNvSpPr>
          <a:spLocks/>
        </xdr:cNvSpPr>
      </xdr:nvSpPr>
      <xdr:spPr>
        <a:xfrm>
          <a:off x="19050" y="165735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99</xdr:row>
      <xdr:rowOff>19050</xdr:rowOff>
    </xdr:from>
    <xdr:to>
      <xdr:col>0</xdr:col>
      <xdr:colOff>190500</xdr:colOff>
      <xdr:row>99</xdr:row>
      <xdr:rowOff>152400</xdr:rowOff>
    </xdr:to>
    <xdr:sp>
      <xdr:nvSpPr>
        <xdr:cNvPr id="33" name="Rectangle 1"/>
        <xdr:cNvSpPr>
          <a:spLocks/>
        </xdr:cNvSpPr>
      </xdr:nvSpPr>
      <xdr:spPr>
        <a:xfrm>
          <a:off x="19050" y="16411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99</xdr:row>
      <xdr:rowOff>19050</xdr:rowOff>
    </xdr:from>
    <xdr:to>
      <xdr:col>0</xdr:col>
      <xdr:colOff>190500</xdr:colOff>
      <xdr:row>99</xdr:row>
      <xdr:rowOff>152400</xdr:rowOff>
    </xdr:to>
    <xdr:sp>
      <xdr:nvSpPr>
        <xdr:cNvPr id="34" name="Rectangle 1"/>
        <xdr:cNvSpPr>
          <a:spLocks/>
        </xdr:cNvSpPr>
      </xdr:nvSpPr>
      <xdr:spPr>
        <a:xfrm>
          <a:off x="19050" y="16411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99</xdr:row>
      <xdr:rowOff>19050</xdr:rowOff>
    </xdr:from>
    <xdr:to>
      <xdr:col>0</xdr:col>
      <xdr:colOff>190500</xdr:colOff>
      <xdr:row>99</xdr:row>
      <xdr:rowOff>152400</xdr:rowOff>
    </xdr:to>
    <xdr:sp>
      <xdr:nvSpPr>
        <xdr:cNvPr id="35" name="Rectangle 1"/>
        <xdr:cNvSpPr>
          <a:spLocks/>
        </xdr:cNvSpPr>
      </xdr:nvSpPr>
      <xdr:spPr>
        <a:xfrm>
          <a:off x="19050" y="16411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98</xdr:row>
      <xdr:rowOff>19050</xdr:rowOff>
    </xdr:from>
    <xdr:to>
      <xdr:col>0</xdr:col>
      <xdr:colOff>190500</xdr:colOff>
      <xdr:row>98</xdr:row>
      <xdr:rowOff>152400</xdr:rowOff>
    </xdr:to>
    <xdr:sp>
      <xdr:nvSpPr>
        <xdr:cNvPr id="36" name="Rectangle 1"/>
        <xdr:cNvSpPr>
          <a:spLocks/>
        </xdr:cNvSpPr>
      </xdr:nvSpPr>
      <xdr:spPr>
        <a:xfrm>
          <a:off x="19050" y="1624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100</xdr:row>
      <xdr:rowOff>19050</xdr:rowOff>
    </xdr:from>
    <xdr:to>
      <xdr:col>0</xdr:col>
      <xdr:colOff>190500</xdr:colOff>
      <xdr:row>100</xdr:row>
      <xdr:rowOff>152400</xdr:rowOff>
    </xdr:to>
    <xdr:sp>
      <xdr:nvSpPr>
        <xdr:cNvPr id="37" name="Rectangle 1"/>
        <xdr:cNvSpPr>
          <a:spLocks/>
        </xdr:cNvSpPr>
      </xdr:nvSpPr>
      <xdr:spPr>
        <a:xfrm>
          <a:off x="19050" y="165735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100</xdr:row>
      <xdr:rowOff>19050</xdr:rowOff>
    </xdr:from>
    <xdr:to>
      <xdr:col>0</xdr:col>
      <xdr:colOff>190500</xdr:colOff>
      <xdr:row>100</xdr:row>
      <xdr:rowOff>152400</xdr:rowOff>
    </xdr:to>
    <xdr:sp>
      <xdr:nvSpPr>
        <xdr:cNvPr id="38" name="Rectangle 1"/>
        <xdr:cNvSpPr>
          <a:spLocks/>
        </xdr:cNvSpPr>
      </xdr:nvSpPr>
      <xdr:spPr>
        <a:xfrm>
          <a:off x="19050" y="165735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1</xdr:col>
      <xdr:colOff>171450</xdr:colOff>
      <xdr:row>18</xdr:row>
      <xdr:rowOff>142875</xdr:rowOff>
    </xdr:to>
    <xdr:sp>
      <xdr:nvSpPr>
        <xdr:cNvPr id="39" name="Rectangle 2"/>
        <xdr:cNvSpPr>
          <a:spLocks/>
        </xdr:cNvSpPr>
      </xdr:nvSpPr>
      <xdr:spPr>
        <a:xfrm>
          <a:off x="2981325" y="30575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1</xdr:col>
      <xdr:colOff>171450</xdr:colOff>
      <xdr:row>17</xdr:row>
      <xdr:rowOff>142875</xdr:rowOff>
    </xdr:to>
    <xdr:sp>
      <xdr:nvSpPr>
        <xdr:cNvPr id="40" name="Rectangle 2"/>
        <xdr:cNvSpPr>
          <a:spLocks/>
        </xdr:cNvSpPr>
      </xdr:nvSpPr>
      <xdr:spPr>
        <a:xfrm>
          <a:off x="2981325" y="28956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9525</xdr:rowOff>
    </xdr:from>
    <xdr:to>
      <xdr:col>1</xdr:col>
      <xdr:colOff>171450</xdr:colOff>
      <xdr:row>109</xdr:row>
      <xdr:rowOff>142875</xdr:rowOff>
    </xdr:to>
    <xdr:sp>
      <xdr:nvSpPr>
        <xdr:cNvPr id="41" name="Rectangle 2"/>
        <xdr:cNvSpPr>
          <a:spLocks/>
        </xdr:cNvSpPr>
      </xdr:nvSpPr>
      <xdr:spPr>
        <a:xfrm>
          <a:off x="2981325" y="180403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9525</xdr:rowOff>
    </xdr:from>
    <xdr:to>
      <xdr:col>1</xdr:col>
      <xdr:colOff>171450</xdr:colOff>
      <xdr:row>109</xdr:row>
      <xdr:rowOff>142875</xdr:rowOff>
    </xdr:to>
    <xdr:sp>
      <xdr:nvSpPr>
        <xdr:cNvPr id="42" name="Rectangle 2"/>
        <xdr:cNvSpPr>
          <a:spLocks/>
        </xdr:cNvSpPr>
      </xdr:nvSpPr>
      <xdr:spPr>
        <a:xfrm>
          <a:off x="2981325" y="180403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108</xdr:row>
      <xdr:rowOff>9525</xdr:rowOff>
    </xdr:from>
    <xdr:to>
      <xdr:col>1</xdr:col>
      <xdr:colOff>171450</xdr:colOff>
      <xdr:row>108</xdr:row>
      <xdr:rowOff>142875</xdr:rowOff>
    </xdr:to>
    <xdr:sp>
      <xdr:nvSpPr>
        <xdr:cNvPr id="43" name="Rectangle 2"/>
        <xdr:cNvSpPr>
          <a:spLocks/>
        </xdr:cNvSpPr>
      </xdr:nvSpPr>
      <xdr:spPr>
        <a:xfrm>
          <a:off x="2981325" y="178784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16" sqref="C16:C17"/>
    </sheetView>
  </sheetViews>
  <sheetFormatPr defaultColWidth="9.00390625" defaultRowHeight="12.75"/>
  <cols>
    <col min="1" max="1" width="3.00390625" style="0" customWidth="1"/>
    <col min="2" max="2" width="44.125" style="0" customWidth="1"/>
    <col min="3" max="3" width="45.375" style="0" customWidth="1"/>
    <col min="4" max="4" width="29.375" style="0" customWidth="1"/>
    <col min="5" max="5" width="22.00390625" style="0" customWidth="1"/>
    <col min="6" max="6" width="43.125" style="0" customWidth="1"/>
  </cols>
  <sheetData>
    <row r="1" spans="2:6" ht="11.25" customHeight="1" thickBot="1">
      <c r="B1" s="28" t="s">
        <v>5</v>
      </c>
      <c r="C1" s="124" t="s">
        <v>6</v>
      </c>
      <c r="D1" s="125"/>
      <c r="E1" s="125"/>
      <c r="F1" s="126"/>
    </row>
    <row r="2" spans="2:6" ht="12.75">
      <c r="B2" s="5" t="s">
        <v>24</v>
      </c>
      <c r="C2" s="6" t="s">
        <v>3</v>
      </c>
      <c r="D2" s="6" t="s">
        <v>4</v>
      </c>
      <c r="E2" s="6" t="s">
        <v>34</v>
      </c>
      <c r="F2" s="7" t="s">
        <v>2</v>
      </c>
    </row>
    <row r="3" spans="2:6" ht="12.75">
      <c r="B3" s="1" t="s">
        <v>25</v>
      </c>
      <c r="C3" s="2"/>
      <c r="D3" s="2"/>
      <c r="E3" s="2"/>
      <c r="F3" s="3"/>
    </row>
    <row r="4" spans="2:6" ht="12.75">
      <c r="B4" s="1" t="s">
        <v>26</v>
      </c>
      <c r="C4" s="2"/>
      <c r="D4" s="2"/>
      <c r="E4" s="2"/>
      <c r="F4" s="3"/>
    </row>
    <row r="5" spans="2:6" ht="12.75">
      <c r="B5" s="1" t="s">
        <v>0</v>
      </c>
      <c r="C5" s="2"/>
      <c r="D5" s="2"/>
      <c r="E5" s="2"/>
      <c r="F5" s="3"/>
    </row>
    <row r="6" spans="2:6" ht="12.75">
      <c r="B6" s="90" t="s">
        <v>1</v>
      </c>
      <c r="C6" s="4"/>
      <c r="D6" s="2"/>
      <c r="E6" s="2"/>
      <c r="F6" s="3"/>
    </row>
    <row r="7" spans="2:6" ht="12.75">
      <c r="B7" s="90" t="s">
        <v>105</v>
      </c>
      <c r="C7" s="4"/>
      <c r="D7" s="2"/>
      <c r="E7" s="2"/>
      <c r="F7" s="3"/>
    </row>
    <row r="8" spans="2:6" ht="13.5" thickBot="1">
      <c r="B8" s="90" t="s">
        <v>110</v>
      </c>
      <c r="C8" s="4"/>
      <c r="D8" s="2"/>
      <c r="E8" s="2"/>
      <c r="F8" s="3"/>
    </row>
    <row r="9" spans="2:5" ht="13.5" thickBot="1">
      <c r="B9" s="36" t="s">
        <v>7</v>
      </c>
      <c r="C9" s="32" t="s">
        <v>8</v>
      </c>
      <c r="D9" s="37"/>
      <c r="E9" s="37"/>
    </row>
    <row r="10" spans="2:3" ht="12.75">
      <c r="B10" s="29" t="s">
        <v>23</v>
      </c>
      <c r="C10" s="31" t="s">
        <v>128</v>
      </c>
    </row>
    <row r="11" spans="2:3" ht="12.75">
      <c r="B11" s="27" t="s">
        <v>20</v>
      </c>
      <c r="C11" s="31" t="s">
        <v>36</v>
      </c>
    </row>
    <row r="12" spans="2:3" ht="12.75">
      <c r="B12" s="27" t="s">
        <v>27</v>
      </c>
      <c r="C12" s="31"/>
    </row>
    <row r="13" spans="2:3" ht="12.75">
      <c r="B13" s="27" t="s">
        <v>21</v>
      </c>
      <c r="C13" s="31" t="s">
        <v>19</v>
      </c>
    </row>
    <row r="14" spans="2:3" ht="12.75">
      <c r="B14" s="27" t="s">
        <v>27</v>
      </c>
      <c r="C14" s="26" t="s">
        <v>19</v>
      </c>
    </row>
    <row r="15" spans="2:3" ht="12.75">
      <c r="B15" s="27" t="s">
        <v>22</v>
      </c>
      <c r="C15" s="26"/>
    </row>
    <row r="16" spans="2:3" ht="12.75">
      <c r="B16" s="27" t="s">
        <v>27</v>
      </c>
      <c r="C16" s="26" t="s">
        <v>205</v>
      </c>
    </row>
    <row r="17" spans="2:3" ht="12.75">
      <c r="B17" s="30" t="s">
        <v>0</v>
      </c>
      <c r="C17" s="26" t="s">
        <v>206</v>
      </c>
    </row>
    <row r="18" ht="15" customHeight="1"/>
    <row r="19" ht="15" customHeight="1"/>
    <row r="20" ht="15" customHeight="1">
      <c r="B20" s="35" t="s">
        <v>29</v>
      </c>
    </row>
    <row r="21" ht="12.75">
      <c r="B21" t="s">
        <v>31</v>
      </c>
    </row>
    <row r="22" ht="12.75">
      <c r="B22" t="s">
        <v>32</v>
      </c>
    </row>
    <row r="23" ht="12.75">
      <c r="B23" t="s">
        <v>33</v>
      </c>
    </row>
    <row r="24" ht="12.75">
      <c r="B24" t="s">
        <v>106</v>
      </c>
    </row>
    <row r="26" ht="12.75">
      <c r="B26" t="s">
        <v>39</v>
      </c>
    </row>
    <row r="27" ht="12.75">
      <c r="B27" t="s">
        <v>40</v>
      </c>
    </row>
    <row r="28" ht="12.75">
      <c r="B28" t="s">
        <v>41</v>
      </c>
    </row>
    <row r="30" ht="12.75">
      <c r="B30" s="35" t="s">
        <v>28</v>
      </c>
    </row>
    <row r="31" ht="12.75">
      <c r="B31" t="s">
        <v>30</v>
      </c>
    </row>
    <row r="32" ht="12.75">
      <c r="B32" t="s">
        <v>35</v>
      </c>
    </row>
    <row r="33" ht="12.75">
      <c r="B33" t="s">
        <v>52</v>
      </c>
    </row>
    <row r="34" ht="12.75">
      <c r="B34" t="s">
        <v>53</v>
      </c>
    </row>
    <row r="35" ht="12.75">
      <c r="B35" t="s">
        <v>54</v>
      </c>
    </row>
    <row r="36" ht="12.75">
      <c r="B36" t="s">
        <v>55</v>
      </c>
    </row>
    <row r="37" ht="12.75">
      <c r="B37" t="s">
        <v>56</v>
      </c>
    </row>
    <row r="38" ht="12.75">
      <c r="B38" t="s">
        <v>57</v>
      </c>
    </row>
    <row r="41" ht="12.75">
      <c r="B41" t="s">
        <v>129</v>
      </c>
    </row>
    <row r="42" ht="12.75">
      <c r="B42" t="s">
        <v>43</v>
      </c>
    </row>
    <row r="43" ht="12.75">
      <c r="B43" t="s">
        <v>51</v>
      </c>
    </row>
    <row r="44" ht="12.75">
      <c r="B44" t="s">
        <v>38</v>
      </c>
    </row>
    <row r="45" ht="12.75">
      <c r="B45" s="38" t="s">
        <v>37</v>
      </c>
    </row>
    <row r="46" ht="12.75">
      <c r="B46" t="s">
        <v>42</v>
      </c>
    </row>
    <row r="47" ht="12.75">
      <c r="B47" t="s">
        <v>44</v>
      </c>
    </row>
    <row r="48" ht="12.75">
      <c r="B48" t="s">
        <v>45</v>
      </c>
    </row>
    <row r="49" ht="12.75">
      <c r="B49" t="s">
        <v>46</v>
      </c>
    </row>
    <row r="50" ht="13.5" thickBot="1">
      <c r="B50" s="38"/>
    </row>
    <row r="51" spans="1:6" ht="13.5" thickBot="1">
      <c r="A51" s="8"/>
      <c r="B51" s="9" t="s">
        <v>9</v>
      </c>
      <c r="C51" s="10" t="s">
        <v>10</v>
      </c>
      <c r="D51" s="10" t="s">
        <v>11</v>
      </c>
      <c r="E51" s="10" t="s">
        <v>12</v>
      </c>
      <c r="F51" s="11" t="s">
        <v>13</v>
      </c>
    </row>
    <row r="52" spans="1:6" ht="12.75">
      <c r="A52" s="12" t="s">
        <v>14</v>
      </c>
      <c r="B52" s="13">
        <v>16</v>
      </c>
      <c r="C52" s="14">
        <v>25</v>
      </c>
      <c r="D52" s="14">
        <v>19</v>
      </c>
      <c r="E52" s="14">
        <v>21</v>
      </c>
      <c r="F52" s="15">
        <v>23</v>
      </c>
    </row>
    <row r="53" spans="1:6" ht="12.75">
      <c r="A53" s="12" t="s">
        <v>15</v>
      </c>
      <c r="B53" s="16">
        <v>11</v>
      </c>
      <c r="C53" s="17">
        <v>5</v>
      </c>
      <c r="D53" s="17">
        <v>21</v>
      </c>
      <c r="E53" s="17"/>
      <c r="F53" s="18"/>
    </row>
    <row r="54" spans="1:6" ht="12.75">
      <c r="A54" s="12" t="s">
        <v>16</v>
      </c>
      <c r="B54" s="19"/>
      <c r="C54" s="20"/>
      <c r="D54" s="20"/>
      <c r="E54" s="20"/>
      <c r="F54" s="21"/>
    </row>
    <row r="55" spans="1:6" ht="13.5" thickBot="1">
      <c r="A55" s="12" t="s">
        <v>17</v>
      </c>
      <c r="B55" s="22"/>
      <c r="C55" s="23"/>
      <c r="D55" s="23"/>
      <c r="E55" s="23"/>
      <c r="F55" s="24"/>
    </row>
    <row r="56" spans="1:6" ht="13.5" thickBot="1">
      <c r="A56" s="8"/>
      <c r="B56" s="33" t="s">
        <v>18</v>
      </c>
      <c r="C56" s="34"/>
      <c r="D56" s="25">
        <f>SUM(B52:F55)/8</f>
        <v>17.625</v>
      </c>
      <c r="E56" s="8"/>
      <c r="F56" s="8"/>
    </row>
    <row r="58" ht="12.75">
      <c r="B58" t="s">
        <v>48</v>
      </c>
    </row>
    <row r="59" ht="12.75">
      <c r="B59" t="s">
        <v>47</v>
      </c>
    </row>
    <row r="60" ht="12.75">
      <c r="B60" t="s">
        <v>49</v>
      </c>
    </row>
    <row r="61" ht="12.75">
      <c r="B61" t="s">
        <v>50</v>
      </c>
    </row>
    <row r="62" spans="2:3" ht="12.75">
      <c r="B62" s="31" t="s">
        <v>19</v>
      </c>
      <c r="C62" t="s">
        <v>207</v>
      </c>
    </row>
    <row r="63" spans="2:3" ht="12.75">
      <c r="B63" s="26" t="s">
        <v>205</v>
      </c>
      <c r="C63" t="s">
        <v>208</v>
      </c>
    </row>
    <row r="64" spans="2:3" ht="12.75">
      <c r="B64" s="26" t="s">
        <v>206</v>
      </c>
      <c r="C64" t="s">
        <v>209</v>
      </c>
    </row>
  </sheetData>
  <sheetProtection/>
  <mergeCells count="1">
    <mergeCell ref="C1:F1"/>
  </mergeCells>
  <printOptions/>
  <pageMargins left="0.75" right="0.75" top="1" bottom="1" header="0.5" footer="0.5"/>
  <pageSetup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zoomScale="85" zoomScaleNormal="85" zoomScalePageLayoutView="0" workbookViewId="0" topLeftCell="A1">
      <selection activeCell="B109" sqref="B109:B110"/>
    </sheetView>
  </sheetViews>
  <sheetFormatPr defaultColWidth="9.00390625" defaultRowHeight="12.75"/>
  <cols>
    <col min="1" max="1" width="39.00390625" style="0" customWidth="1"/>
    <col min="2" max="2" width="45.25390625" style="0" customWidth="1"/>
    <col min="3" max="3" width="18.875" style="0" customWidth="1"/>
    <col min="4" max="4" width="15.625" style="0" customWidth="1"/>
    <col min="5" max="5" width="11.25390625" style="44" customWidth="1"/>
    <col min="6" max="6" width="15.875" style="53" customWidth="1"/>
  </cols>
  <sheetData>
    <row r="1" ht="21" thickBot="1">
      <c r="A1" s="92" t="s">
        <v>63</v>
      </c>
    </row>
    <row r="2" spans="1:5" ht="13.5" thickBot="1">
      <c r="A2" s="28" t="s">
        <v>5</v>
      </c>
      <c r="B2" s="124" t="s">
        <v>6</v>
      </c>
      <c r="C2" s="125"/>
      <c r="D2" s="125"/>
      <c r="E2" s="126"/>
    </row>
    <row r="3" spans="1:5" ht="12.75">
      <c r="A3" s="5" t="s">
        <v>58</v>
      </c>
      <c r="B3" s="6" t="s">
        <v>61</v>
      </c>
      <c r="C3" s="6" t="s">
        <v>62</v>
      </c>
      <c r="D3" s="6" t="s">
        <v>34</v>
      </c>
      <c r="E3" s="45" t="s">
        <v>2</v>
      </c>
    </row>
    <row r="4" spans="1:5" ht="12.75">
      <c r="A4" s="5" t="s">
        <v>59</v>
      </c>
      <c r="B4" s="2"/>
      <c r="C4" s="2"/>
      <c r="D4" s="2"/>
      <c r="E4" s="46"/>
    </row>
    <row r="5" spans="1:5" ht="12.75">
      <c r="A5" s="5" t="s">
        <v>60</v>
      </c>
      <c r="B5" s="2"/>
      <c r="C5" s="2"/>
      <c r="D5" s="2"/>
      <c r="E5" s="46"/>
    </row>
    <row r="6" spans="1:5" ht="12.75">
      <c r="A6" s="1" t="s">
        <v>85</v>
      </c>
      <c r="B6" s="2"/>
      <c r="C6" s="2"/>
      <c r="D6" s="2"/>
      <c r="E6" s="46"/>
    </row>
    <row r="7" spans="1:5" ht="12.75">
      <c r="A7" s="91" t="s">
        <v>2</v>
      </c>
      <c r="B7" s="2"/>
      <c r="C7" s="2"/>
      <c r="D7" s="2"/>
      <c r="E7" s="46"/>
    </row>
    <row r="8" spans="1:5" ht="12.75">
      <c r="A8" s="90" t="s">
        <v>1</v>
      </c>
      <c r="B8" s="4"/>
      <c r="C8" s="2"/>
      <c r="D8" s="2"/>
      <c r="E8" s="46"/>
    </row>
    <row r="9" spans="1:5" ht="12.75">
      <c r="A9" s="90" t="s">
        <v>105</v>
      </c>
      <c r="B9" s="4"/>
      <c r="C9" s="2"/>
      <c r="D9" s="2"/>
      <c r="E9" s="46"/>
    </row>
    <row r="10" spans="1:5" ht="13.5" thickBot="1">
      <c r="A10" s="90" t="s">
        <v>110</v>
      </c>
      <c r="B10" s="50"/>
      <c r="C10" s="51"/>
      <c r="D10" s="51"/>
      <c r="E10" s="52"/>
    </row>
    <row r="11" spans="1:5" ht="13.5" thickBot="1">
      <c r="A11" s="36" t="s">
        <v>7</v>
      </c>
      <c r="B11" s="49" t="s">
        <v>8</v>
      </c>
      <c r="C11" s="47"/>
      <c r="D11" s="47"/>
      <c r="E11" s="48"/>
    </row>
    <row r="12" spans="1:2" ht="12.75">
      <c r="A12" s="29" t="s">
        <v>23</v>
      </c>
      <c r="B12" s="40" t="s">
        <v>130</v>
      </c>
    </row>
    <row r="13" spans="1:2" ht="12.75">
      <c r="A13" s="39" t="s">
        <v>64</v>
      </c>
      <c r="B13" s="31" t="s">
        <v>70</v>
      </c>
    </row>
    <row r="14" spans="1:2" ht="12.75">
      <c r="A14" s="27" t="s">
        <v>65</v>
      </c>
      <c r="B14" s="31"/>
    </row>
    <row r="15" spans="1:2" ht="12.75">
      <c r="A15" s="39" t="s">
        <v>66</v>
      </c>
      <c r="B15" s="40" t="s">
        <v>71</v>
      </c>
    </row>
    <row r="16" spans="1:2" ht="12.75">
      <c r="A16" s="27" t="s">
        <v>67</v>
      </c>
      <c r="B16" s="41" t="s">
        <v>72</v>
      </c>
    </row>
    <row r="17" spans="1:2" ht="12.75">
      <c r="A17" s="39" t="s">
        <v>68</v>
      </c>
      <c r="B17" s="26"/>
    </row>
    <row r="18" spans="1:3" ht="12.75">
      <c r="A18" s="27" t="s">
        <v>69</v>
      </c>
      <c r="B18" s="41" t="s">
        <v>205</v>
      </c>
      <c r="C18" s="42" t="s">
        <v>73</v>
      </c>
    </row>
    <row r="19" spans="1:3" ht="12.75">
      <c r="A19" s="30" t="s">
        <v>0</v>
      </c>
      <c r="B19" s="41" t="s">
        <v>206</v>
      </c>
      <c r="C19" s="42" t="s">
        <v>73</v>
      </c>
    </row>
    <row r="22" ht="12.75">
      <c r="A22" s="35" t="s">
        <v>100</v>
      </c>
    </row>
    <row r="23" spans="1:6" ht="12.75">
      <c r="A23" s="55" t="s">
        <v>74</v>
      </c>
      <c r="B23" s="55"/>
      <c r="C23" s="55"/>
      <c r="D23" s="55"/>
      <c r="E23" s="56"/>
      <c r="F23" s="57"/>
    </row>
    <row r="24" spans="1:8" ht="12.75">
      <c r="A24" s="58" t="s">
        <v>75</v>
      </c>
      <c r="B24" s="58" t="s">
        <v>86</v>
      </c>
      <c r="C24" s="58" t="s">
        <v>76</v>
      </c>
      <c r="D24" s="58" t="s">
        <v>77</v>
      </c>
      <c r="E24" s="59" t="s">
        <v>78</v>
      </c>
      <c r="F24" s="60" t="s">
        <v>62</v>
      </c>
      <c r="H24" t="s">
        <v>119</v>
      </c>
    </row>
    <row r="25" spans="1:6" ht="12.75">
      <c r="A25" s="61" t="s">
        <v>79</v>
      </c>
      <c r="B25" s="58">
        <v>30000</v>
      </c>
      <c r="C25" s="62">
        <f>B25/D25</f>
        <v>0.75</v>
      </c>
      <c r="D25" s="58">
        <f>E25*8/20</f>
        <v>40000</v>
      </c>
      <c r="E25" s="63">
        <v>100000</v>
      </c>
      <c r="F25" s="60">
        <v>5000</v>
      </c>
    </row>
    <row r="26" spans="1:6" ht="12.75">
      <c r="A26" s="58" t="s">
        <v>27</v>
      </c>
      <c r="B26" s="58" t="s">
        <v>87</v>
      </c>
      <c r="C26" s="62"/>
      <c r="D26" s="58"/>
      <c r="E26" s="59" t="s">
        <v>80</v>
      </c>
      <c r="F26" s="60" t="s">
        <v>92</v>
      </c>
    </row>
    <row r="27" spans="1:6" ht="12.75">
      <c r="A27" s="61" t="s">
        <v>83</v>
      </c>
      <c r="B27" s="58">
        <v>14000</v>
      </c>
      <c r="C27" s="62">
        <f>B27/D27</f>
        <v>1.1666666666666667</v>
      </c>
      <c r="D27" s="58">
        <f>E27*8/20</f>
        <v>12000</v>
      </c>
      <c r="E27" s="63">
        <v>30000</v>
      </c>
      <c r="F27" s="60" t="s">
        <v>93</v>
      </c>
    </row>
    <row r="28" spans="1:6" ht="12.75">
      <c r="A28" s="58" t="s">
        <v>27</v>
      </c>
      <c r="B28" s="58" t="s">
        <v>88</v>
      </c>
      <c r="C28" s="62"/>
      <c r="D28" s="58"/>
      <c r="E28" s="59" t="s">
        <v>81</v>
      </c>
      <c r="F28" s="60" t="s">
        <v>94</v>
      </c>
    </row>
    <row r="29" spans="1:6" ht="12.75">
      <c r="A29" s="61" t="s">
        <v>84</v>
      </c>
      <c r="B29" s="58">
        <v>55000</v>
      </c>
      <c r="C29" s="62">
        <f>B29/D29</f>
        <v>0.9166666666666666</v>
      </c>
      <c r="D29" s="58">
        <f>E29*8/20</f>
        <v>60000</v>
      </c>
      <c r="E29" s="63">
        <v>150000</v>
      </c>
      <c r="F29" s="60" t="s">
        <v>95</v>
      </c>
    </row>
    <row r="30" spans="1:6" ht="12.75">
      <c r="A30" s="58" t="s">
        <v>27</v>
      </c>
      <c r="B30" s="58" t="s">
        <v>89</v>
      </c>
      <c r="C30" s="62"/>
      <c r="D30" s="58"/>
      <c r="E30" s="59" t="s">
        <v>82</v>
      </c>
      <c r="F30" s="60" t="s">
        <v>96</v>
      </c>
    </row>
    <row r="31" spans="1:6" ht="12.75">
      <c r="A31" s="61" t="s">
        <v>90</v>
      </c>
      <c r="B31" s="58" t="s">
        <v>91</v>
      </c>
      <c r="C31" s="62">
        <f>99000/D31</f>
        <v>0.8839285714285714</v>
      </c>
      <c r="D31" s="58">
        <f>E31*8/20</f>
        <v>112000</v>
      </c>
      <c r="E31" s="63">
        <f>E25+E27+E29</f>
        <v>280000</v>
      </c>
      <c r="F31" s="60" t="s">
        <v>97</v>
      </c>
    </row>
    <row r="32" spans="1:6" ht="13.5" thickBot="1">
      <c r="A32" s="55"/>
      <c r="B32" s="55"/>
      <c r="C32" s="55"/>
      <c r="D32" s="55"/>
      <c r="E32" s="56"/>
      <c r="F32" s="57"/>
    </row>
    <row r="33" spans="1:8" ht="13.5" thickBot="1">
      <c r="A33" s="64"/>
      <c r="B33" s="65" t="s">
        <v>9</v>
      </c>
      <c r="C33" s="66" t="s">
        <v>10</v>
      </c>
      <c r="D33" s="66" t="s">
        <v>11</v>
      </c>
      <c r="E33" s="66" t="s">
        <v>12</v>
      </c>
      <c r="F33" s="67" t="s">
        <v>13</v>
      </c>
      <c r="H33" s="94" t="s">
        <v>120</v>
      </c>
    </row>
    <row r="34" spans="1:6" ht="12.75">
      <c r="A34" s="68" t="s">
        <v>14</v>
      </c>
      <c r="B34" s="69">
        <v>16</v>
      </c>
      <c r="C34" s="70">
        <v>25</v>
      </c>
      <c r="D34" s="70">
        <v>19</v>
      </c>
      <c r="E34" s="70">
        <v>21</v>
      </c>
      <c r="F34" s="71">
        <v>23</v>
      </c>
    </row>
    <row r="35" spans="1:6" ht="12.75">
      <c r="A35" s="68" t="s">
        <v>15</v>
      </c>
      <c r="B35" s="72">
        <v>11</v>
      </c>
      <c r="C35" s="73">
        <v>5</v>
      </c>
      <c r="D35" s="73">
        <v>21</v>
      </c>
      <c r="E35" s="73"/>
      <c r="F35" s="74"/>
    </row>
    <row r="36" spans="1:6" ht="12.75">
      <c r="A36" s="68" t="s">
        <v>16</v>
      </c>
      <c r="B36" s="75"/>
      <c r="C36" s="76"/>
      <c r="D36" s="76"/>
      <c r="E36" s="76"/>
      <c r="F36" s="77"/>
    </row>
    <row r="37" spans="1:6" ht="13.5" thickBot="1">
      <c r="A37" s="68" t="s">
        <v>17</v>
      </c>
      <c r="B37" s="78"/>
      <c r="C37" s="79"/>
      <c r="D37" s="79"/>
      <c r="E37" s="79"/>
      <c r="F37" s="80"/>
    </row>
    <row r="38" spans="1:6" ht="13.5" thickBot="1">
      <c r="A38" s="64"/>
      <c r="B38" s="81" t="s">
        <v>18</v>
      </c>
      <c r="C38" s="82"/>
      <c r="D38" s="83">
        <f>SUM(B34:F37)/8</f>
        <v>17.625</v>
      </c>
      <c r="E38" s="64"/>
      <c r="F38" s="64"/>
    </row>
    <row r="39" spans="1:6" ht="12.75">
      <c r="A39" s="55"/>
      <c r="B39" s="55"/>
      <c r="C39" s="55"/>
      <c r="D39" s="55"/>
      <c r="E39" s="56"/>
      <c r="F39" s="57"/>
    </row>
    <row r="40" spans="1:6" ht="12.75">
      <c r="A40" s="55"/>
      <c r="B40" s="55" t="s">
        <v>98</v>
      </c>
      <c r="C40" s="55"/>
      <c r="D40" s="55"/>
      <c r="E40" s="56"/>
      <c r="F40" s="57"/>
    </row>
    <row r="41" spans="1:6" ht="12.75">
      <c r="A41" s="55"/>
      <c r="B41" s="55" t="s">
        <v>99</v>
      </c>
      <c r="C41" s="55"/>
      <c r="D41" s="55"/>
      <c r="E41" s="56"/>
      <c r="F41" s="57"/>
    </row>
    <row r="44" spans="1:6" ht="12.75">
      <c r="A44" s="55" t="s">
        <v>101</v>
      </c>
      <c r="B44" s="55"/>
      <c r="C44" s="55"/>
      <c r="D44" s="55"/>
      <c r="E44" s="56"/>
      <c r="F44" s="57"/>
    </row>
    <row r="45" spans="1:8" ht="12.75">
      <c r="A45" s="58" t="s">
        <v>75</v>
      </c>
      <c r="B45" s="58" t="s">
        <v>86</v>
      </c>
      <c r="C45" s="58" t="s">
        <v>76</v>
      </c>
      <c r="D45" s="58" t="s">
        <v>77</v>
      </c>
      <c r="E45" s="59" t="s">
        <v>78</v>
      </c>
      <c r="F45" s="60" t="s">
        <v>62</v>
      </c>
      <c r="H45" t="s">
        <v>119</v>
      </c>
    </row>
    <row r="46" spans="1:6" ht="12.75">
      <c r="A46" s="61" t="s">
        <v>79</v>
      </c>
      <c r="B46" s="58">
        <v>30000</v>
      </c>
      <c r="C46" s="62">
        <f>B46/D46</f>
        <v>0.75</v>
      </c>
      <c r="D46" s="58">
        <f>E46*8/20</f>
        <v>40000</v>
      </c>
      <c r="E46" s="63">
        <v>100000</v>
      </c>
      <c r="F46" s="60">
        <v>5000</v>
      </c>
    </row>
    <row r="47" spans="1:6" ht="12.75">
      <c r="A47" s="58" t="s">
        <v>27</v>
      </c>
      <c r="B47" s="58" t="s">
        <v>87</v>
      </c>
      <c r="C47" s="62"/>
      <c r="D47" s="58"/>
      <c r="E47" s="59" t="s">
        <v>80</v>
      </c>
      <c r="F47" s="60" t="s">
        <v>92</v>
      </c>
    </row>
    <row r="48" spans="1:6" ht="12.75">
      <c r="A48" s="61" t="s">
        <v>83</v>
      </c>
      <c r="B48" s="58">
        <v>14000</v>
      </c>
      <c r="C48" s="62">
        <f>B48/D48</f>
        <v>1.1666666666666667</v>
      </c>
      <c r="D48" s="58">
        <f>E48*8/20</f>
        <v>12000</v>
      </c>
      <c r="E48" s="63">
        <v>30000</v>
      </c>
      <c r="F48" s="60" t="s">
        <v>93</v>
      </c>
    </row>
    <row r="49" spans="1:6" ht="12.75">
      <c r="A49" s="58" t="s">
        <v>27</v>
      </c>
      <c r="B49" s="58" t="s">
        <v>88</v>
      </c>
      <c r="C49" s="62"/>
      <c r="D49" s="58"/>
      <c r="E49" s="59" t="s">
        <v>81</v>
      </c>
      <c r="F49" s="60" t="s">
        <v>94</v>
      </c>
    </row>
    <row r="50" spans="1:6" ht="12.75">
      <c r="A50" s="61" t="s">
        <v>84</v>
      </c>
      <c r="B50" s="58">
        <v>55000</v>
      </c>
      <c r="C50" s="62">
        <f>B50/D50</f>
        <v>0.9166666666666666</v>
      </c>
      <c r="D50" s="58">
        <f>E50*8/20</f>
        <v>60000</v>
      </c>
      <c r="E50" s="63">
        <v>150000</v>
      </c>
      <c r="F50" s="60" t="s">
        <v>95</v>
      </c>
    </row>
    <row r="51" spans="1:6" ht="12.75">
      <c r="A51" s="58" t="s">
        <v>27</v>
      </c>
      <c r="B51" s="58" t="s">
        <v>89</v>
      </c>
      <c r="C51" s="62"/>
      <c r="D51" s="58"/>
      <c r="E51" s="59" t="s">
        <v>82</v>
      </c>
      <c r="F51" s="60" t="s">
        <v>96</v>
      </c>
    </row>
    <row r="52" spans="1:6" ht="12.75">
      <c r="A52" s="61" t="s">
        <v>90</v>
      </c>
      <c r="B52" s="58" t="s">
        <v>91</v>
      </c>
      <c r="C52" s="62">
        <f>99000/D52</f>
        <v>0.8839285714285714</v>
      </c>
      <c r="D52" s="58">
        <f>E52*8/20</f>
        <v>112000</v>
      </c>
      <c r="E52" s="63">
        <f>E46+E48+E50</f>
        <v>280000</v>
      </c>
      <c r="F52" s="60" t="s">
        <v>97</v>
      </c>
    </row>
    <row r="53" spans="1:6" ht="13.5" thickBot="1">
      <c r="A53" s="55"/>
      <c r="B53" s="55"/>
      <c r="C53" s="55"/>
      <c r="D53" s="55"/>
      <c r="E53" s="56"/>
      <c r="F53" s="57"/>
    </row>
    <row r="54" spans="1:8" ht="13.5" thickBot="1">
      <c r="A54" s="64"/>
      <c r="B54" s="65" t="s">
        <v>9</v>
      </c>
      <c r="C54" s="66" t="s">
        <v>10</v>
      </c>
      <c r="D54" s="66" t="s">
        <v>11</v>
      </c>
      <c r="E54" s="66" t="s">
        <v>12</v>
      </c>
      <c r="F54" s="67" t="s">
        <v>13</v>
      </c>
      <c r="H54" s="94" t="s">
        <v>120</v>
      </c>
    </row>
    <row r="55" spans="1:6" ht="12.75">
      <c r="A55" s="68" t="s">
        <v>14</v>
      </c>
      <c r="B55" s="69">
        <v>16</v>
      </c>
      <c r="C55" s="70">
        <v>25</v>
      </c>
      <c r="D55" s="70">
        <v>19</v>
      </c>
      <c r="E55" s="70">
        <v>21</v>
      </c>
      <c r="F55" s="71">
        <v>23</v>
      </c>
    </row>
    <row r="56" spans="1:6" ht="12.75">
      <c r="A56" s="68" t="s">
        <v>15</v>
      </c>
      <c r="B56" s="72">
        <v>11</v>
      </c>
      <c r="C56" s="73">
        <v>5</v>
      </c>
      <c r="D56" s="73">
        <v>21</v>
      </c>
      <c r="E56" s="73"/>
      <c r="F56" s="74"/>
    </row>
    <row r="57" spans="1:6" ht="12.75">
      <c r="A57" s="68" t="s">
        <v>16</v>
      </c>
      <c r="B57" s="75"/>
      <c r="C57" s="76"/>
      <c r="D57" s="76"/>
      <c r="E57" s="76"/>
      <c r="F57" s="77"/>
    </row>
    <row r="58" spans="1:6" ht="13.5" thickBot="1">
      <c r="A58" s="68" t="s">
        <v>17</v>
      </c>
      <c r="B58" s="78"/>
      <c r="C58" s="79"/>
      <c r="D58" s="79"/>
      <c r="E58" s="79"/>
      <c r="F58" s="80"/>
    </row>
    <row r="59" spans="1:6" ht="13.5" thickBot="1">
      <c r="A59" s="64"/>
      <c r="B59" s="81" t="s">
        <v>18</v>
      </c>
      <c r="C59" s="82"/>
      <c r="D59" s="83">
        <f>SUM(B55:F58)/8</f>
        <v>17.625</v>
      </c>
      <c r="E59" s="64"/>
      <c r="F59" s="64"/>
    </row>
    <row r="60" spans="1:6" ht="12.75">
      <c r="A60" s="55"/>
      <c r="B60" s="55"/>
      <c r="C60" s="55"/>
      <c r="D60" s="55"/>
      <c r="E60" s="56"/>
      <c r="F60" s="57"/>
    </row>
    <row r="61" spans="1:6" ht="12.75">
      <c r="A61" s="55"/>
      <c r="B61" s="55" t="s">
        <v>98</v>
      </c>
      <c r="C61" s="55"/>
      <c r="D61" s="55"/>
      <c r="E61" s="56"/>
      <c r="F61" s="57"/>
    </row>
    <row r="62" spans="1:6" ht="12.75">
      <c r="A62" s="55"/>
      <c r="B62" s="55" t="s">
        <v>99</v>
      </c>
      <c r="C62" s="55"/>
      <c r="D62" s="55"/>
      <c r="E62" s="56"/>
      <c r="F62" s="57"/>
    </row>
    <row r="65" spans="1:6" ht="12.75">
      <c r="A65" s="55" t="s">
        <v>102</v>
      </c>
      <c r="B65" s="55"/>
      <c r="C65" s="55"/>
      <c r="D65" s="55"/>
      <c r="E65" s="56"/>
      <c r="F65" s="57"/>
    </row>
    <row r="66" spans="1:8" ht="12.75">
      <c r="A66" s="58" t="s">
        <v>75</v>
      </c>
      <c r="B66" s="58" t="s">
        <v>86</v>
      </c>
      <c r="C66" s="58" t="s">
        <v>76</v>
      </c>
      <c r="D66" s="58" t="s">
        <v>77</v>
      </c>
      <c r="E66" s="59" t="s">
        <v>78</v>
      </c>
      <c r="F66" s="60" t="s">
        <v>62</v>
      </c>
      <c r="H66" t="s">
        <v>119</v>
      </c>
    </row>
    <row r="67" spans="1:6" ht="12.75">
      <c r="A67" s="61" t="s">
        <v>79</v>
      </c>
      <c r="B67" s="58">
        <v>30000</v>
      </c>
      <c r="C67" s="62">
        <f>B67/D67</f>
        <v>0.75</v>
      </c>
      <c r="D67" s="58">
        <f>E67*8/20</f>
        <v>40000</v>
      </c>
      <c r="E67" s="63">
        <v>100000</v>
      </c>
      <c r="F67" s="60">
        <v>5000</v>
      </c>
    </row>
    <row r="68" spans="1:6" ht="12.75">
      <c r="A68" s="58" t="s">
        <v>27</v>
      </c>
      <c r="B68" s="58" t="s">
        <v>87</v>
      </c>
      <c r="C68" s="62"/>
      <c r="D68" s="58"/>
      <c r="E68" s="59" t="s">
        <v>80</v>
      </c>
      <c r="F68" s="60" t="s">
        <v>92</v>
      </c>
    </row>
    <row r="69" spans="1:6" ht="12.75">
      <c r="A69" s="61" t="s">
        <v>83</v>
      </c>
      <c r="B69" s="58">
        <v>14000</v>
      </c>
      <c r="C69" s="62">
        <f>B69/D69</f>
        <v>1.1666666666666667</v>
      </c>
      <c r="D69" s="58">
        <f>E69*8/20</f>
        <v>12000</v>
      </c>
      <c r="E69" s="63">
        <v>30000</v>
      </c>
      <c r="F69" s="60" t="s">
        <v>93</v>
      </c>
    </row>
    <row r="70" spans="1:6" ht="12.75">
      <c r="A70" s="58" t="s">
        <v>27</v>
      </c>
      <c r="B70" s="58" t="s">
        <v>88</v>
      </c>
      <c r="C70" s="62"/>
      <c r="D70" s="58"/>
      <c r="E70" s="59" t="s">
        <v>81</v>
      </c>
      <c r="F70" s="60" t="s">
        <v>94</v>
      </c>
    </row>
    <row r="71" spans="1:6" ht="12.75">
      <c r="A71" s="61" t="s">
        <v>84</v>
      </c>
      <c r="B71" s="58">
        <v>55000</v>
      </c>
      <c r="C71" s="62">
        <f>B71/D71</f>
        <v>0.9166666666666666</v>
      </c>
      <c r="D71" s="58">
        <f>E71*8/20</f>
        <v>60000</v>
      </c>
      <c r="E71" s="63">
        <v>150000</v>
      </c>
      <c r="F71" s="60" t="s">
        <v>95</v>
      </c>
    </row>
    <row r="72" spans="1:6" ht="12.75">
      <c r="A72" s="58" t="s">
        <v>27</v>
      </c>
      <c r="B72" s="58" t="s">
        <v>89</v>
      </c>
      <c r="C72" s="62"/>
      <c r="D72" s="58"/>
      <c r="E72" s="59" t="s">
        <v>82</v>
      </c>
      <c r="F72" s="60" t="s">
        <v>96</v>
      </c>
    </row>
    <row r="73" spans="1:6" ht="12.75">
      <c r="A73" s="61" t="s">
        <v>90</v>
      </c>
      <c r="B73" s="58" t="s">
        <v>91</v>
      </c>
      <c r="C73" s="62">
        <f>99000/D73</f>
        <v>0.8839285714285714</v>
      </c>
      <c r="D73" s="58">
        <f>E73*8/20</f>
        <v>112000</v>
      </c>
      <c r="E73" s="63">
        <f>E67+E69+E71</f>
        <v>280000</v>
      </c>
      <c r="F73" s="60" t="s">
        <v>97</v>
      </c>
    </row>
    <row r="74" spans="1:6" ht="13.5" thickBot="1">
      <c r="A74" s="55"/>
      <c r="B74" s="55"/>
      <c r="C74" s="55"/>
      <c r="D74" s="55"/>
      <c r="E74" s="56"/>
      <c r="F74" s="57"/>
    </row>
    <row r="75" spans="1:8" ht="13.5" thickBot="1">
      <c r="A75" s="64"/>
      <c r="B75" s="65" t="s">
        <v>9</v>
      </c>
      <c r="C75" s="66" t="s">
        <v>10</v>
      </c>
      <c r="D75" s="66" t="s">
        <v>11</v>
      </c>
      <c r="E75" s="66" t="s">
        <v>12</v>
      </c>
      <c r="F75" s="67" t="s">
        <v>13</v>
      </c>
      <c r="H75" s="94" t="s">
        <v>120</v>
      </c>
    </row>
    <row r="76" spans="1:6" ht="12.75">
      <c r="A76" s="68" t="s">
        <v>14</v>
      </c>
      <c r="B76" s="69">
        <v>16</v>
      </c>
      <c r="C76" s="70">
        <v>25</v>
      </c>
      <c r="D76" s="70">
        <v>19</v>
      </c>
      <c r="E76" s="70">
        <v>21</v>
      </c>
      <c r="F76" s="71">
        <v>23</v>
      </c>
    </row>
    <row r="77" spans="1:6" ht="12.75">
      <c r="A77" s="68" t="s">
        <v>15</v>
      </c>
      <c r="B77" s="72">
        <v>11</v>
      </c>
      <c r="C77" s="73">
        <v>5</v>
      </c>
      <c r="D77" s="73">
        <v>21</v>
      </c>
      <c r="E77" s="73"/>
      <c r="F77" s="74"/>
    </row>
    <row r="78" spans="1:6" ht="12.75">
      <c r="A78" s="68" t="s">
        <v>16</v>
      </c>
      <c r="B78" s="75"/>
      <c r="C78" s="76"/>
      <c r="D78" s="76"/>
      <c r="E78" s="76"/>
      <c r="F78" s="77"/>
    </row>
    <row r="79" spans="1:6" ht="13.5" thickBot="1">
      <c r="A79" s="68" t="s">
        <v>17</v>
      </c>
      <c r="B79" s="78"/>
      <c r="C79" s="79"/>
      <c r="D79" s="79"/>
      <c r="E79" s="79"/>
      <c r="F79" s="80"/>
    </row>
    <row r="80" spans="1:6" ht="13.5" thickBot="1">
      <c r="A80" s="64"/>
      <c r="B80" s="81" t="s">
        <v>18</v>
      </c>
      <c r="C80" s="82"/>
      <c r="D80" s="83">
        <f>SUM(B76:F79)/8</f>
        <v>17.625</v>
      </c>
      <c r="E80" s="64"/>
      <c r="F80" s="64"/>
    </row>
    <row r="81" spans="1:6" ht="12.75">
      <c r="A81" s="55"/>
      <c r="B81" s="55"/>
      <c r="C81" s="55"/>
      <c r="D81" s="55"/>
      <c r="E81" s="56"/>
      <c r="F81" s="57"/>
    </row>
    <row r="82" spans="1:6" ht="12.75">
      <c r="A82" s="55"/>
      <c r="B82" s="55" t="s">
        <v>98</v>
      </c>
      <c r="C82" s="55"/>
      <c r="D82" s="55"/>
      <c r="E82" s="56"/>
      <c r="F82" s="57"/>
    </row>
    <row r="83" spans="1:6" ht="12.75">
      <c r="A83" s="55"/>
      <c r="B83" s="55" t="s">
        <v>99</v>
      </c>
      <c r="C83" s="55"/>
      <c r="D83" s="55"/>
      <c r="E83" s="56"/>
      <c r="F83" s="57"/>
    </row>
    <row r="89" spans="1:2" ht="20.25">
      <c r="A89" s="92" t="s">
        <v>103</v>
      </c>
      <c r="B89" t="s">
        <v>104</v>
      </c>
    </row>
    <row r="90" spans="1:2" ht="12.75">
      <c r="A90" s="35"/>
      <c r="B90" t="s">
        <v>107</v>
      </c>
    </row>
    <row r="91" spans="1:2" ht="12.75">
      <c r="A91" s="35"/>
      <c r="B91" t="s">
        <v>111</v>
      </c>
    </row>
    <row r="92" spans="1:2" ht="13.5" thickBot="1">
      <c r="A92" s="35"/>
      <c r="B92" t="s">
        <v>112</v>
      </c>
    </row>
    <row r="93" spans="1:5" ht="13.5" thickBot="1">
      <c r="A93" s="28" t="s">
        <v>5</v>
      </c>
      <c r="B93" s="124" t="s">
        <v>6</v>
      </c>
      <c r="C93" s="125"/>
      <c r="D93" s="125"/>
      <c r="E93" s="126"/>
    </row>
    <row r="94" spans="1:5" ht="12.75">
      <c r="A94" s="5" t="s">
        <v>58</v>
      </c>
      <c r="B94" s="6" t="s">
        <v>61</v>
      </c>
      <c r="C94" s="6" t="s">
        <v>62</v>
      </c>
      <c r="D94" s="6" t="s">
        <v>34</v>
      </c>
      <c r="E94" s="45" t="s">
        <v>2</v>
      </c>
    </row>
    <row r="95" spans="1:5" ht="12.75">
      <c r="A95" s="5" t="s">
        <v>59</v>
      </c>
      <c r="B95" s="2"/>
      <c r="C95" s="2"/>
      <c r="D95" s="2"/>
      <c r="E95" s="46"/>
    </row>
    <row r="96" spans="1:5" ht="12.75">
      <c r="A96" s="5" t="s">
        <v>60</v>
      </c>
      <c r="B96" s="2"/>
      <c r="C96" s="2"/>
      <c r="D96" s="2"/>
      <c r="E96" s="46"/>
    </row>
    <row r="97" spans="1:5" ht="12.75">
      <c r="A97" s="1" t="s">
        <v>85</v>
      </c>
      <c r="B97" s="2"/>
      <c r="C97" s="2"/>
      <c r="D97" s="2"/>
      <c r="E97" s="46"/>
    </row>
    <row r="98" spans="1:5" ht="12.75">
      <c r="A98" s="91" t="s">
        <v>2</v>
      </c>
      <c r="B98" s="2"/>
      <c r="C98" s="2"/>
      <c r="D98" s="2"/>
      <c r="E98" s="46"/>
    </row>
    <row r="99" spans="1:5" ht="12.75">
      <c r="A99" s="90" t="s">
        <v>1</v>
      </c>
      <c r="B99" s="4"/>
      <c r="C99" s="2"/>
      <c r="D99" s="2"/>
      <c r="E99" s="46"/>
    </row>
    <row r="100" spans="1:5" ht="12.75">
      <c r="A100" s="90" t="s">
        <v>105</v>
      </c>
      <c r="B100" s="4"/>
      <c r="C100" s="2"/>
      <c r="D100" s="2"/>
      <c r="E100" s="46"/>
    </row>
    <row r="101" spans="1:5" ht="13.5" thickBot="1">
      <c r="A101" s="90" t="s">
        <v>110</v>
      </c>
      <c r="B101" s="50"/>
      <c r="C101" s="51"/>
      <c r="D101" s="51"/>
      <c r="E101" s="52"/>
    </row>
    <row r="102" spans="1:5" ht="13.5" thickBot="1">
      <c r="A102" s="36" t="s">
        <v>7</v>
      </c>
      <c r="B102" s="49" t="s">
        <v>8</v>
      </c>
      <c r="C102" s="47"/>
      <c r="D102" s="47"/>
      <c r="E102" s="48"/>
    </row>
    <row r="103" spans="1:2" ht="12.75">
      <c r="A103" s="29" t="s">
        <v>23</v>
      </c>
      <c r="B103" s="40" t="s">
        <v>130</v>
      </c>
    </row>
    <row r="104" spans="1:2" ht="12.75">
      <c r="A104" s="39" t="s">
        <v>64</v>
      </c>
      <c r="B104" s="31" t="s">
        <v>70</v>
      </c>
    </row>
    <row r="105" spans="1:2" ht="12.75">
      <c r="A105" s="27" t="s">
        <v>65</v>
      </c>
      <c r="B105" s="31"/>
    </row>
    <row r="106" spans="1:2" ht="12.75">
      <c r="A106" s="39" t="s">
        <v>66</v>
      </c>
      <c r="B106" s="40" t="s">
        <v>71</v>
      </c>
    </row>
    <row r="107" spans="1:2" ht="12.75">
      <c r="A107" s="27" t="s">
        <v>67</v>
      </c>
      <c r="B107" s="41" t="s">
        <v>72</v>
      </c>
    </row>
    <row r="108" spans="1:2" ht="12.75">
      <c r="A108" s="39" t="s">
        <v>68</v>
      </c>
      <c r="B108" s="26"/>
    </row>
    <row r="109" spans="1:2" ht="12.75">
      <c r="A109" s="27" t="s">
        <v>69</v>
      </c>
      <c r="B109" s="41" t="s">
        <v>205</v>
      </c>
    </row>
    <row r="110" spans="1:3" ht="12.75">
      <c r="A110" s="30" t="s">
        <v>0</v>
      </c>
      <c r="B110" s="41" t="s">
        <v>206</v>
      </c>
      <c r="C110" s="42" t="s">
        <v>73</v>
      </c>
    </row>
    <row r="112" ht="12.75">
      <c r="A112" s="35" t="s">
        <v>113</v>
      </c>
    </row>
    <row r="113" spans="1:6" ht="12.75">
      <c r="A113" s="55" t="s">
        <v>74</v>
      </c>
      <c r="B113" s="55"/>
      <c r="C113" s="55"/>
      <c r="D113" s="84"/>
      <c r="E113" s="85"/>
      <c r="F113" s="86"/>
    </row>
    <row r="114" spans="1:8" ht="12.75">
      <c r="A114" s="58" t="s">
        <v>108</v>
      </c>
      <c r="B114" s="58" t="s">
        <v>86</v>
      </c>
      <c r="C114" s="60" t="s">
        <v>62</v>
      </c>
      <c r="E114"/>
      <c r="F114"/>
      <c r="H114" t="s">
        <v>118</v>
      </c>
    </row>
    <row r="115" spans="1:3" ht="12.75">
      <c r="A115" s="55" t="s">
        <v>109</v>
      </c>
      <c r="B115" s="93">
        <v>5500</v>
      </c>
      <c r="C115" s="93">
        <v>1000</v>
      </c>
    </row>
    <row r="116" spans="1:3" ht="12.75">
      <c r="A116" s="55" t="s">
        <v>114</v>
      </c>
      <c r="B116" s="93">
        <v>3000</v>
      </c>
      <c r="C116" s="93">
        <v>500</v>
      </c>
    </row>
    <row r="117" spans="1:3" ht="12.75">
      <c r="A117" s="55" t="s">
        <v>116</v>
      </c>
      <c r="B117" s="55"/>
      <c r="C117" s="55"/>
    </row>
    <row r="118" spans="1:3" ht="12.75">
      <c r="A118" s="55" t="s">
        <v>115</v>
      </c>
      <c r="B118" s="55"/>
      <c r="C118" s="55"/>
    </row>
    <row r="121" spans="1:8" ht="12.75">
      <c r="A121" s="55" t="s">
        <v>74</v>
      </c>
      <c r="B121" s="55"/>
      <c r="C121" s="55"/>
      <c r="D121" s="55"/>
      <c r="E121" s="56"/>
      <c r="F121" s="57"/>
      <c r="H121" t="s">
        <v>119</v>
      </c>
    </row>
    <row r="122" spans="1:6" ht="12.75">
      <c r="A122" s="58" t="s">
        <v>75</v>
      </c>
      <c r="B122" s="58" t="s">
        <v>86</v>
      </c>
      <c r="C122" s="58" t="s">
        <v>76</v>
      </c>
      <c r="D122" s="58" t="s">
        <v>77</v>
      </c>
      <c r="E122" s="59" t="s">
        <v>78</v>
      </c>
      <c r="F122" s="60" t="s">
        <v>62</v>
      </c>
    </row>
    <row r="123" spans="1:6" ht="12.75">
      <c r="A123" s="61" t="s">
        <v>79</v>
      </c>
      <c r="B123" s="58">
        <v>30000</v>
      </c>
      <c r="C123" s="62">
        <f>B123/D123</f>
        <v>0.75</v>
      </c>
      <c r="D123" s="58">
        <f>E123*8/20</f>
        <v>40000</v>
      </c>
      <c r="E123" s="63">
        <v>100000</v>
      </c>
      <c r="F123" s="60">
        <v>5000</v>
      </c>
    </row>
    <row r="124" spans="1:6" ht="12.75">
      <c r="A124" s="58" t="s">
        <v>27</v>
      </c>
      <c r="B124" s="58" t="s">
        <v>87</v>
      </c>
      <c r="C124" s="62"/>
      <c r="D124" s="58"/>
      <c r="E124" s="59" t="s">
        <v>80</v>
      </c>
      <c r="F124" s="60" t="s">
        <v>92</v>
      </c>
    </row>
    <row r="125" spans="1:6" ht="12.75">
      <c r="A125" s="61" t="s">
        <v>83</v>
      </c>
      <c r="B125" s="58">
        <v>14000</v>
      </c>
      <c r="C125" s="62">
        <f>B125/D125</f>
        <v>1.1666666666666667</v>
      </c>
      <c r="D125" s="58">
        <f>E125*8/20</f>
        <v>12000</v>
      </c>
      <c r="E125" s="63">
        <v>30000</v>
      </c>
      <c r="F125" s="60" t="s">
        <v>93</v>
      </c>
    </row>
    <row r="126" spans="1:6" ht="12.75">
      <c r="A126" s="58" t="s">
        <v>27</v>
      </c>
      <c r="B126" s="58" t="s">
        <v>88</v>
      </c>
      <c r="C126" s="62"/>
      <c r="D126" s="58"/>
      <c r="E126" s="59" t="s">
        <v>81</v>
      </c>
      <c r="F126" s="60" t="s">
        <v>94</v>
      </c>
    </row>
    <row r="127" spans="1:6" ht="12.75">
      <c r="A127" s="61" t="s">
        <v>84</v>
      </c>
      <c r="B127" s="58">
        <v>55000</v>
      </c>
      <c r="C127" s="62">
        <f>B127/D127</f>
        <v>0.9166666666666666</v>
      </c>
      <c r="D127" s="58">
        <f>E127*8/20</f>
        <v>60000</v>
      </c>
      <c r="E127" s="63">
        <v>150000</v>
      </c>
      <c r="F127" s="60" t="s">
        <v>95</v>
      </c>
    </row>
    <row r="128" spans="1:6" ht="12.75">
      <c r="A128" s="58" t="s">
        <v>27</v>
      </c>
      <c r="B128" s="58" t="s">
        <v>89</v>
      </c>
      <c r="C128" s="62"/>
      <c r="D128" s="58"/>
      <c r="E128" s="59" t="s">
        <v>82</v>
      </c>
      <c r="F128" s="60" t="s">
        <v>96</v>
      </c>
    </row>
    <row r="129" spans="1:6" ht="12.75">
      <c r="A129" s="61" t="s">
        <v>90</v>
      </c>
      <c r="B129" s="58" t="s">
        <v>91</v>
      </c>
      <c r="C129" s="62">
        <f>99000/D129</f>
        <v>0.8839285714285714</v>
      </c>
      <c r="D129" s="58">
        <f>E129*8/20</f>
        <v>112000</v>
      </c>
      <c r="E129" s="63">
        <f>E123+E125+E127</f>
        <v>280000</v>
      </c>
      <c r="F129" s="60" t="s">
        <v>97</v>
      </c>
    </row>
    <row r="130" spans="1:6" ht="13.5" thickBot="1">
      <c r="A130" s="84"/>
      <c r="B130" s="84"/>
      <c r="C130" s="84"/>
      <c r="D130" s="84"/>
      <c r="E130" s="85"/>
      <c r="F130" s="86"/>
    </row>
    <row r="131" spans="1:8" ht="13.5" thickBot="1">
      <c r="A131" s="88"/>
      <c r="B131" s="65" t="s">
        <v>9</v>
      </c>
      <c r="C131" s="66" t="s">
        <v>10</v>
      </c>
      <c r="D131" s="66" t="s">
        <v>11</v>
      </c>
      <c r="E131" s="66" t="s">
        <v>12</v>
      </c>
      <c r="F131" s="67" t="s">
        <v>13</v>
      </c>
      <c r="H131" s="94" t="s">
        <v>120</v>
      </c>
    </row>
    <row r="132" spans="1:6" ht="12.75">
      <c r="A132" s="89" t="s">
        <v>14</v>
      </c>
      <c r="B132" s="69">
        <v>16</v>
      </c>
      <c r="C132" s="70">
        <v>25</v>
      </c>
      <c r="D132" s="70">
        <v>19</v>
      </c>
      <c r="E132" s="70">
        <v>21</v>
      </c>
      <c r="F132" s="71">
        <v>23</v>
      </c>
    </row>
    <row r="133" spans="1:6" ht="12.75">
      <c r="A133" s="89" t="s">
        <v>15</v>
      </c>
      <c r="B133" s="72">
        <v>11</v>
      </c>
      <c r="C133" s="73">
        <v>5</v>
      </c>
      <c r="D133" s="73">
        <v>21</v>
      </c>
      <c r="E133" s="73"/>
      <c r="F133" s="74"/>
    </row>
    <row r="134" spans="1:6" ht="12.75">
      <c r="A134" s="89" t="s">
        <v>16</v>
      </c>
      <c r="B134" s="75"/>
      <c r="C134" s="76"/>
      <c r="D134" s="76"/>
      <c r="E134" s="76"/>
      <c r="F134" s="77"/>
    </row>
    <row r="135" spans="1:6" ht="13.5" thickBot="1">
      <c r="A135" s="89" t="s">
        <v>17</v>
      </c>
      <c r="B135" s="78"/>
      <c r="C135" s="79"/>
      <c r="D135" s="79"/>
      <c r="E135" s="79"/>
      <c r="F135" s="80"/>
    </row>
    <row r="136" spans="1:6" ht="13.5" thickBot="1">
      <c r="A136" s="88"/>
      <c r="B136" s="81" t="s">
        <v>18</v>
      </c>
      <c r="C136" s="82"/>
      <c r="D136" s="83">
        <f>SUM(B132:F135)/8</f>
        <v>17.625</v>
      </c>
      <c r="E136" s="64"/>
      <c r="F136" s="64"/>
    </row>
    <row r="137" spans="1:6" ht="12.75">
      <c r="A137" s="84"/>
      <c r="B137" s="55"/>
      <c r="C137" s="55"/>
      <c r="D137" s="55"/>
      <c r="E137" s="56"/>
      <c r="F137" s="57"/>
    </row>
    <row r="138" spans="1:6" ht="12.75">
      <c r="A138" s="84"/>
      <c r="B138" s="55" t="s">
        <v>98</v>
      </c>
      <c r="C138" s="55"/>
      <c r="D138" s="55"/>
      <c r="E138" s="56"/>
      <c r="F138" s="57"/>
    </row>
    <row r="139" spans="1:6" ht="12.75">
      <c r="A139" s="84"/>
      <c r="B139" s="55" t="s">
        <v>99</v>
      </c>
      <c r="C139" s="55"/>
      <c r="D139" s="55"/>
      <c r="E139" s="56"/>
      <c r="F139" s="57"/>
    </row>
    <row r="142" ht="12.75">
      <c r="A142" s="35" t="s">
        <v>117</v>
      </c>
    </row>
    <row r="143" spans="1:8" ht="12.75">
      <c r="A143" s="55" t="s">
        <v>74</v>
      </c>
      <c r="B143" s="55"/>
      <c r="C143" s="55"/>
      <c r="D143" s="84"/>
      <c r="E143" s="85"/>
      <c r="F143" s="86"/>
      <c r="H143" t="s">
        <v>118</v>
      </c>
    </row>
    <row r="144" spans="1:6" ht="12.75">
      <c r="A144" s="58" t="s">
        <v>108</v>
      </c>
      <c r="B144" s="58" t="s">
        <v>86</v>
      </c>
      <c r="C144" s="60" t="s">
        <v>62</v>
      </c>
      <c r="E144"/>
      <c r="F144"/>
    </row>
    <row r="145" spans="1:3" ht="12.75">
      <c r="A145" s="58" t="s">
        <v>109</v>
      </c>
      <c r="B145" s="61">
        <v>5500</v>
      </c>
      <c r="C145" s="61">
        <v>1000</v>
      </c>
    </row>
    <row r="146" spans="1:8" ht="12.75">
      <c r="A146" s="43" t="s">
        <v>79</v>
      </c>
      <c r="B146" s="54">
        <v>3000</v>
      </c>
      <c r="C146" s="54">
        <v>200</v>
      </c>
      <c r="H146" t="s">
        <v>125</v>
      </c>
    </row>
    <row r="147" spans="1:3" ht="12.75">
      <c r="A147" s="43" t="s">
        <v>121</v>
      </c>
      <c r="B147" s="54">
        <v>1000</v>
      </c>
      <c r="C147" s="54">
        <v>100</v>
      </c>
    </row>
    <row r="148" spans="1:8" ht="12.75">
      <c r="A148" s="43" t="s">
        <v>122</v>
      </c>
      <c r="B148" s="54" t="s">
        <v>123</v>
      </c>
      <c r="C148" s="54" t="s">
        <v>124</v>
      </c>
      <c r="H148" t="s">
        <v>126</v>
      </c>
    </row>
    <row r="149" spans="1:3" ht="12.75">
      <c r="A149" s="58" t="s">
        <v>114</v>
      </c>
      <c r="B149" s="58">
        <v>3000</v>
      </c>
      <c r="C149" s="58">
        <v>500</v>
      </c>
    </row>
    <row r="150" spans="1:3" ht="12.75">
      <c r="A150" s="43" t="s">
        <v>79</v>
      </c>
      <c r="B150" s="87">
        <v>500</v>
      </c>
      <c r="C150" s="87">
        <v>100</v>
      </c>
    </row>
    <row r="151" spans="1:3" ht="12.75">
      <c r="A151" s="43" t="s">
        <v>121</v>
      </c>
      <c r="B151" s="87">
        <v>300</v>
      </c>
      <c r="C151" s="87">
        <v>50</v>
      </c>
    </row>
    <row r="152" spans="1:3" ht="12.75">
      <c r="A152" s="43" t="s">
        <v>122</v>
      </c>
      <c r="B152" s="87" t="s">
        <v>123</v>
      </c>
      <c r="C152" s="87" t="s">
        <v>124</v>
      </c>
    </row>
    <row r="153" ht="12.75">
      <c r="A153" t="s">
        <v>116</v>
      </c>
    </row>
    <row r="154" ht="12.75">
      <c r="A154" t="s">
        <v>115</v>
      </c>
    </row>
    <row r="157" spans="1:6" ht="12.75">
      <c r="A157" s="55" t="s">
        <v>74</v>
      </c>
      <c r="B157" s="55"/>
      <c r="C157" s="55"/>
      <c r="D157" s="55"/>
      <c r="E157" s="56"/>
      <c r="F157" s="57"/>
    </row>
    <row r="158" spans="1:8" ht="12.75">
      <c r="A158" s="58" t="s">
        <v>75</v>
      </c>
      <c r="B158" s="58" t="s">
        <v>86</v>
      </c>
      <c r="C158" s="58" t="s">
        <v>76</v>
      </c>
      <c r="D158" s="58" t="s">
        <v>77</v>
      </c>
      <c r="E158" s="59" t="s">
        <v>78</v>
      </c>
      <c r="F158" s="60" t="s">
        <v>62</v>
      </c>
      <c r="H158" t="s">
        <v>119</v>
      </c>
    </row>
    <row r="159" spans="1:6" ht="12.75">
      <c r="A159" s="61" t="s">
        <v>79</v>
      </c>
      <c r="B159" s="58">
        <v>30000</v>
      </c>
      <c r="C159" s="62">
        <f>B159/D159</f>
        <v>0.75</v>
      </c>
      <c r="D159" s="58">
        <f>E159*8/20</f>
        <v>40000</v>
      </c>
      <c r="E159" s="63">
        <v>100000</v>
      </c>
      <c r="F159" s="60">
        <v>5000</v>
      </c>
    </row>
    <row r="160" spans="1:6" ht="12.75">
      <c r="A160" s="58" t="s">
        <v>27</v>
      </c>
      <c r="B160" s="58" t="s">
        <v>87</v>
      </c>
      <c r="C160" s="62"/>
      <c r="D160" s="58"/>
      <c r="E160" s="59" t="s">
        <v>80</v>
      </c>
      <c r="F160" s="60" t="s">
        <v>92</v>
      </c>
    </row>
    <row r="161" spans="1:6" ht="12.75">
      <c r="A161" s="61" t="s">
        <v>83</v>
      </c>
      <c r="B161" s="58">
        <v>14000</v>
      </c>
      <c r="C161" s="62">
        <f>B161/D161</f>
        <v>1.1666666666666667</v>
      </c>
      <c r="D161" s="58">
        <f>E161*8/20</f>
        <v>12000</v>
      </c>
      <c r="E161" s="63">
        <v>30000</v>
      </c>
      <c r="F161" s="60" t="s">
        <v>93</v>
      </c>
    </row>
    <row r="162" spans="1:6" ht="12.75">
      <c r="A162" s="58" t="s">
        <v>27</v>
      </c>
      <c r="B162" s="58" t="s">
        <v>88</v>
      </c>
      <c r="C162" s="62"/>
      <c r="D162" s="58"/>
      <c r="E162" s="59" t="s">
        <v>81</v>
      </c>
      <c r="F162" s="60" t="s">
        <v>94</v>
      </c>
    </row>
    <row r="163" spans="1:6" ht="12.75">
      <c r="A163" s="61" t="s">
        <v>84</v>
      </c>
      <c r="B163" s="58">
        <v>55000</v>
      </c>
      <c r="C163" s="62">
        <f>B163/D163</f>
        <v>0.9166666666666666</v>
      </c>
      <c r="D163" s="58">
        <f>E163*8/20</f>
        <v>60000</v>
      </c>
      <c r="E163" s="63">
        <v>150000</v>
      </c>
      <c r="F163" s="60" t="s">
        <v>95</v>
      </c>
    </row>
    <row r="164" spans="1:6" ht="12.75">
      <c r="A164" s="58" t="s">
        <v>27</v>
      </c>
      <c r="B164" s="58" t="s">
        <v>89</v>
      </c>
      <c r="C164" s="62"/>
      <c r="D164" s="58"/>
      <c r="E164" s="59" t="s">
        <v>82</v>
      </c>
      <c r="F164" s="60" t="s">
        <v>96</v>
      </c>
    </row>
    <row r="165" spans="1:6" ht="12.75">
      <c r="A165" s="61" t="s">
        <v>90</v>
      </c>
      <c r="B165" s="58" t="s">
        <v>91</v>
      </c>
      <c r="C165" s="62">
        <f>99000/D165</f>
        <v>0.8839285714285714</v>
      </c>
      <c r="D165" s="58">
        <f>E165*8/20</f>
        <v>112000</v>
      </c>
      <c r="E165" s="63">
        <f>E159+E161+E163</f>
        <v>280000</v>
      </c>
      <c r="F165" s="60" t="s">
        <v>97</v>
      </c>
    </row>
    <row r="166" spans="1:6" ht="13.5" thickBot="1">
      <c r="A166" s="55"/>
      <c r="B166" s="55"/>
      <c r="C166" s="55"/>
      <c r="D166" s="55"/>
      <c r="E166" s="56"/>
      <c r="F166" s="57"/>
    </row>
    <row r="167" spans="1:6" ht="13.5" thickBot="1">
      <c r="A167" s="64"/>
      <c r="B167" s="65" t="s">
        <v>9</v>
      </c>
      <c r="C167" s="66" t="s">
        <v>10</v>
      </c>
      <c r="D167" s="66" t="s">
        <v>11</v>
      </c>
      <c r="E167" s="66" t="s">
        <v>12</v>
      </c>
      <c r="F167" s="67" t="s">
        <v>13</v>
      </c>
    </row>
    <row r="168" spans="1:8" ht="12.75">
      <c r="A168" s="68" t="s">
        <v>14</v>
      </c>
      <c r="B168" s="69">
        <v>16</v>
      </c>
      <c r="C168" s="70">
        <v>25</v>
      </c>
      <c r="D168" s="70">
        <v>19</v>
      </c>
      <c r="E168" s="70">
        <v>21</v>
      </c>
      <c r="F168" s="71">
        <v>23</v>
      </c>
      <c r="H168" s="94" t="s">
        <v>120</v>
      </c>
    </row>
    <row r="169" spans="1:6" ht="12.75">
      <c r="A169" s="68" t="s">
        <v>15</v>
      </c>
      <c r="B169" s="72">
        <v>11</v>
      </c>
      <c r="C169" s="73">
        <v>5</v>
      </c>
      <c r="D169" s="73">
        <v>21</v>
      </c>
      <c r="E169" s="73"/>
      <c r="F169" s="74"/>
    </row>
    <row r="170" spans="1:6" ht="12.75">
      <c r="A170" s="68" t="s">
        <v>16</v>
      </c>
      <c r="B170" s="75"/>
      <c r="C170" s="76"/>
      <c r="D170" s="76"/>
      <c r="E170" s="76"/>
      <c r="F170" s="77"/>
    </row>
    <row r="171" spans="1:6" ht="13.5" thickBot="1">
      <c r="A171" s="68" t="s">
        <v>17</v>
      </c>
      <c r="B171" s="78"/>
      <c r="C171" s="79"/>
      <c r="D171" s="79"/>
      <c r="E171" s="79"/>
      <c r="F171" s="80"/>
    </row>
    <row r="172" spans="1:6" ht="13.5" thickBot="1">
      <c r="A172" s="64"/>
      <c r="B172" s="81" t="s">
        <v>18</v>
      </c>
      <c r="C172" s="82"/>
      <c r="D172" s="83">
        <f>SUM(B168:F171)/8</f>
        <v>17.625</v>
      </c>
      <c r="E172" s="64"/>
      <c r="F172" s="64"/>
    </row>
    <row r="173" spans="1:6" ht="12.75">
      <c r="A173" s="55"/>
      <c r="B173" s="55"/>
      <c r="C173" s="55"/>
      <c r="D173" s="55"/>
      <c r="E173" s="56"/>
      <c r="F173" s="57"/>
    </row>
    <row r="174" spans="1:6" ht="12.75">
      <c r="A174" s="55"/>
      <c r="B174" s="55" t="s">
        <v>98</v>
      </c>
      <c r="C174" s="55"/>
      <c r="D174" s="55"/>
      <c r="E174" s="56"/>
      <c r="F174" s="57"/>
    </row>
    <row r="175" spans="1:6" ht="12.75">
      <c r="A175" s="55"/>
      <c r="B175" s="55" t="s">
        <v>99</v>
      </c>
      <c r="C175" s="55"/>
      <c r="D175" s="55"/>
      <c r="E175" s="56"/>
      <c r="F175" s="57"/>
    </row>
    <row r="180" ht="12.75">
      <c r="A180" s="35" t="s">
        <v>127</v>
      </c>
    </row>
    <row r="181" spans="1:8" ht="12.75">
      <c r="A181" s="55" t="s">
        <v>74</v>
      </c>
      <c r="B181" s="55"/>
      <c r="C181" s="55"/>
      <c r="D181" s="84"/>
      <c r="E181" s="85"/>
      <c r="F181" s="86"/>
      <c r="H181" t="s">
        <v>118</v>
      </c>
    </row>
    <row r="182" spans="1:6" ht="12.75">
      <c r="A182" s="58" t="s">
        <v>108</v>
      </c>
      <c r="B182" s="58" t="s">
        <v>86</v>
      </c>
      <c r="C182" s="60" t="s">
        <v>62</v>
      </c>
      <c r="E182"/>
      <c r="F182"/>
    </row>
    <row r="183" spans="1:3" ht="12.75">
      <c r="A183" s="58" t="s">
        <v>109</v>
      </c>
      <c r="B183" s="61">
        <v>5500</v>
      </c>
      <c r="C183" s="61">
        <v>1000</v>
      </c>
    </row>
    <row r="184" spans="1:8" ht="12.75">
      <c r="A184" s="43" t="s">
        <v>122</v>
      </c>
      <c r="B184" s="54" t="s">
        <v>123</v>
      </c>
      <c r="C184" s="54" t="s">
        <v>124</v>
      </c>
      <c r="H184" t="s">
        <v>126</v>
      </c>
    </row>
    <row r="185" spans="1:3" ht="12.75">
      <c r="A185" s="58" t="s">
        <v>114</v>
      </c>
      <c r="B185" s="58">
        <v>3000</v>
      </c>
      <c r="C185" s="58">
        <v>500</v>
      </c>
    </row>
    <row r="186" spans="1:3" ht="12.75">
      <c r="A186" s="43" t="s">
        <v>122</v>
      </c>
      <c r="B186" s="87" t="s">
        <v>123</v>
      </c>
      <c r="C186" s="87" t="s">
        <v>124</v>
      </c>
    </row>
    <row r="187" ht="12.75">
      <c r="A187" t="s">
        <v>116</v>
      </c>
    </row>
    <row r="188" ht="12.75">
      <c r="A188" t="s">
        <v>115</v>
      </c>
    </row>
    <row r="191" spans="1:6" ht="12.75">
      <c r="A191" s="55" t="s">
        <v>74</v>
      </c>
      <c r="B191" s="55"/>
      <c r="C191" s="55"/>
      <c r="D191" s="55"/>
      <c r="E191" s="56"/>
      <c r="F191" s="57"/>
    </row>
    <row r="192" spans="1:8" ht="12.75">
      <c r="A192" s="58" t="s">
        <v>75</v>
      </c>
      <c r="B192" s="58" t="s">
        <v>86</v>
      </c>
      <c r="C192" s="58" t="s">
        <v>76</v>
      </c>
      <c r="D192" s="58" t="s">
        <v>77</v>
      </c>
      <c r="E192" s="59" t="s">
        <v>78</v>
      </c>
      <c r="F192" s="60" t="s">
        <v>62</v>
      </c>
      <c r="H192" t="s">
        <v>119</v>
      </c>
    </row>
    <row r="193" spans="1:6" ht="12.75">
      <c r="A193" s="61" t="s">
        <v>79</v>
      </c>
      <c r="B193" s="58">
        <v>30000</v>
      </c>
      <c r="C193" s="62">
        <f>B193/D193</f>
        <v>0.75</v>
      </c>
      <c r="D193" s="58">
        <f>E193*8/20</f>
        <v>40000</v>
      </c>
      <c r="E193" s="63">
        <v>100000</v>
      </c>
      <c r="F193" s="60">
        <v>5000</v>
      </c>
    </row>
    <row r="194" spans="1:6" ht="12.75">
      <c r="A194" s="58" t="s">
        <v>27</v>
      </c>
      <c r="B194" s="58" t="s">
        <v>87</v>
      </c>
      <c r="C194" s="62"/>
      <c r="D194" s="58"/>
      <c r="E194" s="59" t="s">
        <v>80</v>
      </c>
      <c r="F194" s="60" t="s">
        <v>92</v>
      </c>
    </row>
    <row r="195" spans="1:6" ht="12.75">
      <c r="A195" s="61" t="s">
        <v>83</v>
      </c>
      <c r="B195" s="58">
        <v>14000</v>
      </c>
      <c r="C195" s="62">
        <f>B195/D195</f>
        <v>1.1666666666666667</v>
      </c>
      <c r="D195" s="58">
        <f>E195*8/20</f>
        <v>12000</v>
      </c>
      <c r="E195" s="63">
        <v>30000</v>
      </c>
      <c r="F195" s="60" t="s">
        <v>93</v>
      </c>
    </row>
    <row r="196" spans="1:6" ht="12.75">
      <c r="A196" s="58" t="s">
        <v>27</v>
      </c>
      <c r="B196" s="58" t="s">
        <v>88</v>
      </c>
      <c r="C196" s="62"/>
      <c r="D196" s="58"/>
      <c r="E196" s="59" t="s">
        <v>81</v>
      </c>
      <c r="F196" s="60" t="s">
        <v>94</v>
      </c>
    </row>
    <row r="197" spans="1:6" ht="12.75">
      <c r="A197" s="61" t="s">
        <v>84</v>
      </c>
      <c r="B197" s="58">
        <v>55000</v>
      </c>
      <c r="C197" s="62">
        <f>B197/D197</f>
        <v>0.9166666666666666</v>
      </c>
      <c r="D197" s="58">
        <f>E197*8/20</f>
        <v>60000</v>
      </c>
      <c r="E197" s="63">
        <v>150000</v>
      </c>
      <c r="F197" s="60" t="s">
        <v>95</v>
      </c>
    </row>
    <row r="198" spans="1:6" ht="12.75">
      <c r="A198" s="58" t="s">
        <v>27</v>
      </c>
      <c r="B198" s="58" t="s">
        <v>89</v>
      </c>
      <c r="C198" s="62"/>
      <c r="D198" s="58"/>
      <c r="E198" s="59" t="s">
        <v>82</v>
      </c>
      <c r="F198" s="60" t="s">
        <v>96</v>
      </c>
    </row>
    <row r="199" spans="1:6" ht="12.75">
      <c r="A199" s="61" t="s">
        <v>90</v>
      </c>
      <c r="B199" s="58" t="s">
        <v>91</v>
      </c>
      <c r="C199" s="62">
        <f>99000/D199</f>
        <v>0.8839285714285714</v>
      </c>
      <c r="D199" s="58">
        <f>E199*8/20</f>
        <v>112000</v>
      </c>
      <c r="E199" s="63">
        <f>E193+E195+E197</f>
        <v>280000</v>
      </c>
      <c r="F199" s="60" t="s">
        <v>97</v>
      </c>
    </row>
    <row r="200" spans="1:6" ht="13.5" thickBot="1">
      <c r="A200" s="55"/>
      <c r="B200" s="55"/>
      <c r="C200" s="55"/>
      <c r="D200" s="55"/>
      <c r="E200" s="56"/>
      <c r="F200" s="57"/>
    </row>
    <row r="201" spans="1:6" ht="13.5" thickBot="1">
      <c r="A201" s="64"/>
      <c r="B201" s="65" t="s">
        <v>9</v>
      </c>
      <c r="C201" s="66" t="s">
        <v>10</v>
      </c>
      <c r="D201" s="66" t="s">
        <v>11</v>
      </c>
      <c r="E201" s="66" t="s">
        <v>12</v>
      </c>
      <c r="F201" s="67" t="s">
        <v>13</v>
      </c>
    </row>
    <row r="202" spans="1:8" ht="12.75">
      <c r="A202" s="68" t="s">
        <v>14</v>
      </c>
      <c r="B202" s="69">
        <v>16</v>
      </c>
      <c r="C202" s="70">
        <v>25</v>
      </c>
      <c r="D202" s="70">
        <v>19</v>
      </c>
      <c r="E202" s="70">
        <v>21</v>
      </c>
      <c r="F202" s="71">
        <v>23</v>
      </c>
      <c r="H202" s="94" t="s">
        <v>120</v>
      </c>
    </row>
    <row r="203" spans="1:6" ht="12.75">
      <c r="A203" s="68" t="s">
        <v>15</v>
      </c>
      <c r="B203" s="72">
        <v>11</v>
      </c>
      <c r="C203" s="73">
        <v>5</v>
      </c>
      <c r="D203" s="73">
        <v>21</v>
      </c>
      <c r="E203" s="73"/>
      <c r="F203" s="74"/>
    </row>
    <row r="204" spans="1:6" ht="12.75">
      <c r="A204" s="68" t="s">
        <v>16</v>
      </c>
      <c r="B204" s="75"/>
      <c r="C204" s="76"/>
      <c r="D204" s="76"/>
      <c r="E204" s="76"/>
      <c r="F204" s="77"/>
    </row>
    <row r="205" spans="1:6" ht="13.5" thickBot="1">
      <c r="A205" s="68" t="s">
        <v>17</v>
      </c>
      <c r="B205" s="78"/>
      <c r="C205" s="79"/>
      <c r="D205" s="79"/>
      <c r="E205" s="79"/>
      <c r="F205" s="80"/>
    </row>
    <row r="206" spans="1:6" ht="13.5" thickBot="1">
      <c r="A206" s="64"/>
      <c r="B206" s="81" t="s">
        <v>18</v>
      </c>
      <c r="C206" s="82"/>
      <c r="D206" s="83">
        <f>SUM(B202:F205)/8</f>
        <v>17.625</v>
      </c>
      <c r="E206" s="64"/>
      <c r="F206" s="64"/>
    </row>
    <row r="207" spans="1:6" ht="12.75">
      <c r="A207" s="55"/>
      <c r="B207" s="55"/>
      <c r="C207" s="55"/>
      <c r="D207" s="55"/>
      <c r="E207" s="56"/>
      <c r="F207" s="57"/>
    </row>
    <row r="208" spans="1:6" ht="12.75">
      <c r="A208" s="55"/>
      <c r="B208" s="55" t="s">
        <v>98</v>
      </c>
      <c r="C208" s="55"/>
      <c r="D208" s="55"/>
      <c r="E208" s="56"/>
      <c r="F208" s="57"/>
    </row>
    <row r="209" spans="1:6" ht="12.75">
      <c r="A209" s="55"/>
      <c r="B209" s="55" t="s">
        <v>99</v>
      </c>
      <c r="C209" s="55"/>
      <c r="D209" s="55"/>
      <c r="E209" s="56"/>
      <c r="F209" s="57"/>
    </row>
  </sheetData>
  <sheetProtection/>
  <mergeCells count="2">
    <mergeCell ref="B2:E2"/>
    <mergeCell ref="B93:E9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60" zoomScalePageLayoutView="0" workbookViewId="0" topLeftCell="A55">
      <selection activeCell="O58" sqref="O58"/>
    </sheetView>
  </sheetViews>
  <sheetFormatPr defaultColWidth="9.00390625" defaultRowHeight="12.75"/>
  <cols>
    <col min="1" max="1" width="9.125" style="0" customWidth="1"/>
    <col min="2" max="2" width="32.75390625" style="0" customWidth="1"/>
    <col min="5" max="5" width="13.00390625" style="0" customWidth="1"/>
    <col min="6" max="6" width="14.25390625" style="0" customWidth="1"/>
    <col min="7" max="7" width="13.125" style="0" customWidth="1"/>
    <col min="8" max="8" width="13.75390625" style="0" customWidth="1"/>
    <col min="9" max="9" width="11.125" style="0" customWidth="1"/>
  </cols>
  <sheetData>
    <row r="1" spans="1:8" ht="18.75">
      <c r="A1" s="95"/>
      <c r="B1" s="96" t="s">
        <v>131</v>
      </c>
      <c r="C1" s="97"/>
      <c r="D1" s="97"/>
      <c r="E1" s="97"/>
      <c r="F1" s="97"/>
      <c r="G1" s="97"/>
      <c r="H1" s="97"/>
    </row>
    <row r="2" spans="1:8" ht="12.75">
      <c r="A2" s="98" t="s">
        <v>132</v>
      </c>
      <c r="B2" s="95"/>
      <c r="C2" s="95"/>
      <c r="D2" s="97"/>
      <c r="E2" s="97"/>
      <c r="F2" s="97"/>
      <c r="G2" s="97"/>
      <c r="H2" s="97"/>
    </row>
    <row r="3" spans="1:8" ht="12.75">
      <c r="A3" s="131" t="s">
        <v>133</v>
      </c>
      <c r="B3" s="131"/>
      <c r="C3" s="131"/>
      <c r="D3" s="131"/>
      <c r="E3" s="131"/>
      <c r="F3" s="131"/>
      <c r="G3" s="131"/>
      <c r="H3" s="95"/>
    </row>
    <row r="4" spans="1:8" ht="15.75" thickBot="1">
      <c r="A4" s="99"/>
      <c r="B4" s="95"/>
      <c r="C4" s="97"/>
      <c r="D4" s="97"/>
      <c r="E4" s="100" t="s">
        <v>134</v>
      </c>
      <c r="F4" s="101" t="s">
        <v>135</v>
      </c>
      <c r="G4" s="97"/>
      <c r="H4" s="97"/>
    </row>
    <row r="5" spans="1:11" ht="39" thickBot="1">
      <c r="A5" s="132" t="s">
        <v>136</v>
      </c>
      <c r="B5" s="132"/>
      <c r="C5" s="102" t="s">
        <v>137</v>
      </c>
      <c r="D5" s="103" t="s">
        <v>210</v>
      </c>
      <c r="E5" s="104" t="s">
        <v>138</v>
      </c>
      <c r="F5" s="104" t="s">
        <v>139</v>
      </c>
      <c r="G5" s="133" t="s">
        <v>140</v>
      </c>
      <c r="H5" s="133"/>
      <c r="K5" t="s">
        <v>220</v>
      </c>
    </row>
    <row r="6" spans="1:11" ht="13.5" thickBot="1">
      <c r="A6" s="132"/>
      <c r="B6" s="132"/>
      <c r="C6" s="102"/>
      <c r="D6" s="103"/>
      <c r="E6" s="104"/>
      <c r="F6" s="104"/>
      <c r="G6" s="105" t="s">
        <v>141</v>
      </c>
      <c r="H6" s="106" t="s">
        <v>142</v>
      </c>
      <c r="K6" t="s">
        <v>221</v>
      </c>
    </row>
    <row r="7" spans="1:11" ht="12.75">
      <c r="A7" s="129" t="s">
        <v>143</v>
      </c>
      <c r="B7" s="129"/>
      <c r="C7" s="107" t="s">
        <v>144</v>
      </c>
      <c r="D7" s="108">
        <v>94370.56</v>
      </c>
      <c r="E7" s="108">
        <v>165895.81</v>
      </c>
      <c r="F7" s="108">
        <v>64329.78</v>
      </c>
      <c r="G7" s="107" t="s">
        <v>145</v>
      </c>
      <c r="H7" s="108">
        <v>195936.59</v>
      </c>
      <c r="I7" s="122">
        <f>D7-F7</f>
        <v>30040.78</v>
      </c>
      <c r="K7" t="s">
        <v>222</v>
      </c>
    </row>
    <row r="8" spans="1:11" ht="12.75">
      <c r="A8" s="129" t="s">
        <v>146</v>
      </c>
      <c r="B8" s="129"/>
      <c r="C8" s="107" t="s">
        <v>144</v>
      </c>
      <c r="D8" s="108">
        <v>94370.56</v>
      </c>
      <c r="E8" s="108">
        <v>165895.81</v>
      </c>
      <c r="F8" s="108">
        <v>64329.78</v>
      </c>
      <c r="G8" s="107" t="s">
        <v>145</v>
      </c>
      <c r="H8" s="108">
        <v>195936.59</v>
      </c>
      <c r="I8" s="122">
        <f>D8-F8</f>
        <v>30040.78</v>
      </c>
      <c r="K8" t="s">
        <v>223</v>
      </c>
    </row>
    <row r="9" spans="1:11" ht="12.75">
      <c r="A9" s="129" t="s">
        <v>147</v>
      </c>
      <c r="B9" s="129"/>
      <c r="C9" s="107" t="s">
        <v>144</v>
      </c>
      <c r="D9" s="108">
        <v>94370.56</v>
      </c>
      <c r="E9" s="108">
        <v>165895.81</v>
      </c>
      <c r="F9" s="108">
        <v>64329.78</v>
      </c>
      <c r="G9" s="107" t="s">
        <v>145</v>
      </c>
      <c r="H9" s="108">
        <v>195936.59</v>
      </c>
      <c r="I9" s="122">
        <f>D9-F9</f>
        <v>30040.78</v>
      </c>
      <c r="K9" t="s">
        <v>224</v>
      </c>
    </row>
    <row r="10" spans="1:9" ht="12.75">
      <c r="A10" s="128" t="s">
        <v>148</v>
      </c>
      <c r="B10" s="128"/>
      <c r="C10" s="109" t="s">
        <v>144</v>
      </c>
      <c r="D10" s="109" t="s">
        <v>145</v>
      </c>
      <c r="E10" s="110">
        <v>8008.37</v>
      </c>
      <c r="F10" s="109" t="s">
        <v>145</v>
      </c>
      <c r="G10" s="109" t="s">
        <v>145</v>
      </c>
      <c r="H10" s="110">
        <v>8008.37</v>
      </c>
      <c r="I10" s="122"/>
    </row>
    <row r="11" spans="1:9" ht="12.75">
      <c r="A11" s="111" t="s">
        <v>211</v>
      </c>
      <c r="B11" s="130" t="s">
        <v>149</v>
      </c>
      <c r="C11" s="130"/>
      <c r="D11" s="112"/>
      <c r="E11" s="113">
        <v>8008.37</v>
      </c>
      <c r="F11" s="114" t="s">
        <v>145</v>
      </c>
      <c r="G11" s="114" t="s">
        <v>145</v>
      </c>
      <c r="H11" s="113">
        <v>8008.37</v>
      </c>
      <c r="I11" s="122"/>
    </row>
    <row r="12" spans="1:9" ht="12.75">
      <c r="A12" s="128" t="s">
        <v>150</v>
      </c>
      <c r="B12" s="128"/>
      <c r="C12" s="109" t="s">
        <v>144</v>
      </c>
      <c r="D12" s="110">
        <v>6072.01</v>
      </c>
      <c r="E12" s="110">
        <v>4043.64</v>
      </c>
      <c r="F12" s="110">
        <v>6072.01</v>
      </c>
      <c r="G12" s="109" t="s">
        <v>145</v>
      </c>
      <c r="H12" s="110">
        <v>4043.64</v>
      </c>
      <c r="I12" s="122"/>
    </row>
    <row r="13" spans="1:9" ht="12.75">
      <c r="A13" s="111" t="s">
        <v>212</v>
      </c>
      <c r="B13" s="130" t="s">
        <v>151</v>
      </c>
      <c r="C13" s="130"/>
      <c r="D13" s="112"/>
      <c r="E13" s="113">
        <v>1513.2</v>
      </c>
      <c r="F13" s="114" t="s">
        <v>145</v>
      </c>
      <c r="G13" s="114" t="s">
        <v>145</v>
      </c>
      <c r="H13" s="113">
        <v>7585.21</v>
      </c>
      <c r="I13" s="122"/>
    </row>
    <row r="14" spans="1:9" ht="12.75">
      <c r="A14" s="111" t="s">
        <v>213</v>
      </c>
      <c r="B14" s="130" t="s">
        <v>152</v>
      </c>
      <c r="C14" s="130"/>
      <c r="D14" s="112"/>
      <c r="E14" s="114" t="s">
        <v>145</v>
      </c>
      <c r="F14" s="113">
        <v>2560.37</v>
      </c>
      <c r="G14" s="114" t="s">
        <v>145</v>
      </c>
      <c r="H14" s="113">
        <v>5024.84</v>
      </c>
      <c r="I14" s="122"/>
    </row>
    <row r="15" spans="1:9" ht="12.75">
      <c r="A15" s="111" t="s">
        <v>211</v>
      </c>
      <c r="B15" s="130" t="s">
        <v>153</v>
      </c>
      <c r="C15" s="130"/>
      <c r="D15" s="112"/>
      <c r="E15" s="113">
        <v>2530.44</v>
      </c>
      <c r="F15" s="114" t="s">
        <v>145</v>
      </c>
      <c r="G15" s="114" t="s">
        <v>145</v>
      </c>
      <c r="H15" s="113">
        <v>7555.28</v>
      </c>
      <c r="I15" s="122"/>
    </row>
    <row r="16" spans="1:9" ht="12.75">
      <c r="A16" s="111" t="s">
        <v>214</v>
      </c>
      <c r="B16" s="130" t="s">
        <v>154</v>
      </c>
      <c r="C16" s="130"/>
      <c r="D16" s="112"/>
      <c r="E16" s="114" t="s">
        <v>145</v>
      </c>
      <c r="F16" s="113">
        <v>3511.64</v>
      </c>
      <c r="G16" s="114" t="s">
        <v>145</v>
      </c>
      <c r="H16" s="113">
        <v>4043.64</v>
      </c>
      <c r="I16" s="123"/>
    </row>
    <row r="17" spans="1:9" ht="12.75">
      <c r="A17" s="128" t="s">
        <v>155</v>
      </c>
      <c r="B17" s="128"/>
      <c r="C17" s="109" t="s">
        <v>144</v>
      </c>
      <c r="D17" s="110">
        <v>32813.23</v>
      </c>
      <c r="E17" s="110">
        <v>76398.38</v>
      </c>
      <c r="F17" s="110">
        <v>13339.2</v>
      </c>
      <c r="G17" s="109" t="s">
        <v>145</v>
      </c>
      <c r="H17" s="110">
        <v>95872.41</v>
      </c>
      <c r="I17" s="123">
        <f>D17-F17</f>
        <v>19474.030000000002</v>
      </c>
    </row>
    <row r="18" spans="1:9" ht="12.75">
      <c r="A18" s="111" t="s">
        <v>213</v>
      </c>
      <c r="B18" s="130" t="s">
        <v>156</v>
      </c>
      <c r="C18" s="130"/>
      <c r="D18" s="112"/>
      <c r="E18" s="113">
        <v>25317.97</v>
      </c>
      <c r="F18" s="114" t="s">
        <v>145</v>
      </c>
      <c r="G18" s="114" t="s">
        <v>145</v>
      </c>
      <c r="H18" s="113">
        <v>58131.2</v>
      </c>
      <c r="I18" s="123"/>
    </row>
    <row r="19" spans="1:9" ht="12.75">
      <c r="A19" s="111" t="s">
        <v>213</v>
      </c>
      <c r="B19" s="130" t="s">
        <v>157</v>
      </c>
      <c r="C19" s="130"/>
      <c r="D19" s="112"/>
      <c r="E19" s="113">
        <v>7823</v>
      </c>
      <c r="F19" s="114" t="s">
        <v>145</v>
      </c>
      <c r="G19" s="114" t="s">
        <v>145</v>
      </c>
      <c r="H19" s="113">
        <v>65954.2</v>
      </c>
      <c r="I19" s="123"/>
    </row>
    <row r="20" spans="1:9" ht="12.75">
      <c r="A20" s="111" t="s">
        <v>215</v>
      </c>
      <c r="B20" s="130" t="s">
        <v>158</v>
      </c>
      <c r="C20" s="130"/>
      <c r="D20" s="112"/>
      <c r="E20" s="113">
        <v>3884.4</v>
      </c>
      <c r="F20" s="114" t="s">
        <v>145</v>
      </c>
      <c r="G20" s="114" t="s">
        <v>145</v>
      </c>
      <c r="H20" s="113">
        <v>69838.6</v>
      </c>
      <c r="I20" s="123"/>
    </row>
    <row r="21" spans="1:9" ht="12.75">
      <c r="A21" s="111" t="s">
        <v>214</v>
      </c>
      <c r="B21" s="130" t="s">
        <v>159</v>
      </c>
      <c r="C21" s="130"/>
      <c r="D21" s="112"/>
      <c r="E21" s="113">
        <v>31545.25</v>
      </c>
      <c r="F21" s="114" t="s">
        <v>145</v>
      </c>
      <c r="G21" s="114" t="s">
        <v>145</v>
      </c>
      <c r="H21" s="113">
        <v>101383.85</v>
      </c>
      <c r="I21" s="123"/>
    </row>
    <row r="22" spans="1:9" ht="12.75">
      <c r="A22" s="111" t="s">
        <v>214</v>
      </c>
      <c r="B22" s="130" t="s">
        <v>160</v>
      </c>
      <c r="C22" s="130"/>
      <c r="D22" s="112"/>
      <c r="E22" s="113">
        <v>2557.9</v>
      </c>
      <c r="F22" s="114" t="s">
        <v>145</v>
      </c>
      <c r="G22" s="114" t="s">
        <v>145</v>
      </c>
      <c r="H22" s="113">
        <v>103941.75</v>
      </c>
      <c r="I22" s="123"/>
    </row>
    <row r="23" spans="1:9" ht="12.75">
      <c r="A23" s="111" t="s">
        <v>214</v>
      </c>
      <c r="B23" s="130" t="s">
        <v>161</v>
      </c>
      <c r="C23" s="130"/>
      <c r="D23" s="112"/>
      <c r="E23" s="113">
        <v>3329.46</v>
      </c>
      <c r="F23" s="114" t="s">
        <v>145</v>
      </c>
      <c r="G23" s="114" t="s">
        <v>145</v>
      </c>
      <c r="H23" s="113">
        <v>107271.21</v>
      </c>
      <c r="I23" s="123"/>
    </row>
    <row r="24" spans="1:9" ht="12.75">
      <c r="A24" s="111" t="s">
        <v>214</v>
      </c>
      <c r="B24" s="130" t="s">
        <v>162</v>
      </c>
      <c r="C24" s="130"/>
      <c r="D24" s="112"/>
      <c r="E24" s="113">
        <v>1940.4</v>
      </c>
      <c r="F24" s="114" t="s">
        <v>145</v>
      </c>
      <c r="G24" s="114" t="s">
        <v>145</v>
      </c>
      <c r="H24" s="113">
        <v>109211.61</v>
      </c>
      <c r="I24" s="123"/>
    </row>
    <row r="25" spans="1:9" ht="12.75">
      <c r="A25" s="111" t="s">
        <v>216</v>
      </c>
      <c r="B25" s="130" t="s">
        <v>163</v>
      </c>
      <c r="C25" s="130"/>
      <c r="D25" s="112"/>
      <c r="E25" s="114" t="s">
        <v>145</v>
      </c>
      <c r="F25" s="113">
        <v>13339.2</v>
      </c>
      <c r="G25" s="114" t="s">
        <v>145</v>
      </c>
      <c r="H25" s="113">
        <v>95872.41</v>
      </c>
      <c r="I25" s="123"/>
    </row>
    <row r="26" spans="1:9" ht="12.75">
      <c r="A26" s="128" t="s">
        <v>164</v>
      </c>
      <c r="B26" s="128"/>
      <c r="C26" s="109" t="s">
        <v>144</v>
      </c>
      <c r="D26" s="110">
        <v>20109.21</v>
      </c>
      <c r="E26" s="110">
        <v>15019.78</v>
      </c>
      <c r="F26" s="110">
        <v>19216.78</v>
      </c>
      <c r="G26" s="109" t="s">
        <v>145</v>
      </c>
      <c r="H26" s="110">
        <v>15912.21</v>
      </c>
      <c r="I26" s="123">
        <f>D26-F26</f>
        <v>892.4300000000003</v>
      </c>
    </row>
    <row r="27" spans="1:9" ht="12.75">
      <c r="A27" s="111" t="s">
        <v>213</v>
      </c>
      <c r="B27" s="130" t="s">
        <v>165</v>
      </c>
      <c r="C27" s="130"/>
      <c r="D27" s="112"/>
      <c r="E27" s="114" t="s">
        <v>145</v>
      </c>
      <c r="F27" s="113">
        <v>7183.9</v>
      </c>
      <c r="G27" s="114" t="s">
        <v>145</v>
      </c>
      <c r="H27" s="113">
        <v>12925.31</v>
      </c>
      <c r="I27" s="123"/>
    </row>
    <row r="28" spans="1:9" ht="12.75">
      <c r="A28" s="111" t="s">
        <v>211</v>
      </c>
      <c r="B28" s="130" t="s">
        <v>166</v>
      </c>
      <c r="C28" s="130"/>
      <c r="D28" s="112"/>
      <c r="E28" s="113">
        <v>15019.78</v>
      </c>
      <c r="F28" s="114" t="s">
        <v>145</v>
      </c>
      <c r="G28" s="114" t="s">
        <v>145</v>
      </c>
      <c r="H28" s="113">
        <v>27945.09</v>
      </c>
      <c r="I28" s="123"/>
    </row>
    <row r="29" spans="1:9" ht="12.75">
      <c r="A29" s="111" t="s">
        <v>217</v>
      </c>
      <c r="B29" s="130" t="s">
        <v>167</v>
      </c>
      <c r="C29" s="130"/>
      <c r="D29" s="112"/>
      <c r="E29" s="114" t="s">
        <v>145</v>
      </c>
      <c r="F29" s="113">
        <v>12032.88</v>
      </c>
      <c r="G29" s="114" t="s">
        <v>145</v>
      </c>
      <c r="H29" s="113">
        <v>15912.21</v>
      </c>
      <c r="I29" s="123"/>
    </row>
    <row r="30" spans="1:9" ht="12.75">
      <c r="A30" s="128" t="s">
        <v>168</v>
      </c>
      <c r="B30" s="128"/>
      <c r="C30" s="109" t="s">
        <v>144</v>
      </c>
      <c r="D30" s="109" t="s">
        <v>145</v>
      </c>
      <c r="E30" s="110">
        <v>3506.93</v>
      </c>
      <c r="F30" s="110">
        <v>3506.93</v>
      </c>
      <c r="G30" s="109" t="s">
        <v>145</v>
      </c>
      <c r="H30" s="109" t="s">
        <v>145</v>
      </c>
      <c r="I30" s="123"/>
    </row>
    <row r="31" spans="1:9" ht="12.75">
      <c r="A31" s="111" t="s">
        <v>211</v>
      </c>
      <c r="B31" s="130" t="s">
        <v>169</v>
      </c>
      <c r="C31" s="130"/>
      <c r="D31" s="112"/>
      <c r="E31" s="113">
        <v>3506.93</v>
      </c>
      <c r="F31" s="114" t="s">
        <v>145</v>
      </c>
      <c r="G31" s="114" t="s">
        <v>145</v>
      </c>
      <c r="H31" s="113">
        <v>3506.93</v>
      </c>
      <c r="I31" s="123"/>
    </row>
    <row r="32" spans="1:9" ht="12.75">
      <c r="A32" s="111" t="s">
        <v>217</v>
      </c>
      <c r="B32" s="130" t="s">
        <v>170</v>
      </c>
      <c r="C32" s="130"/>
      <c r="D32" s="112"/>
      <c r="E32" s="114" t="s">
        <v>145</v>
      </c>
      <c r="F32" s="113">
        <v>3506.93</v>
      </c>
      <c r="G32" s="114" t="s">
        <v>145</v>
      </c>
      <c r="H32" s="114" t="s">
        <v>145</v>
      </c>
      <c r="I32" s="123"/>
    </row>
    <row r="33" spans="1:9" ht="12.75">
      <c r="A33" s="128" t="s">
        <v>171</v>
      </c>
      <c r="B33" s="128"/>
      <c r="C33" s="109" t="s">
        <v>144</v>
      </c>
      <c r="D33" s="115">
        <v>-12.74</v>
      </c>
      <c r="E33" s="110">
        <v>20179.25</v>
      </c>
      <c r="F33" s="110">
        <v>4063.08</v>
      </c>
      <c r="G33" s="109" t="s">
        <v>145</v>
      </c>
      <c r="H33" s="110">
        <v>16103.43</v>
      </c>
      <c r="I33" s="123"/>
    </row>
    <row r="34" spans="1:9" ht="12.75">
      <c r="A34" s="111" t="s">
        <v>212</v>
      </c>
      <c r="B34" s="130" t="s">
        <v>172</v>
      </c>
      <c r="C34" s="130"/>
      <c r="D34" s="112"/>
      <c r="E34" s="113">
        <v>4196.36</v>
      </c>
      <c r="F34" s="114" t="s">
        <v>145</v>
      </c>
      <c r="G34" s="114" t="s">
        <v>145</v>
      </c>
      <c r="H34" s="113">
        <v>4183.62</v>
      </c>
      <c r="I34" s="123"/>
    </row>
    <row r="35" spans="1:9" ht="12.75">
      <c r="A35" s="111" t="s">
        <v>211</v>
      </c>
      <c r="B35" s="130" t="s">
        <v>173</v>
      </c>
      <c r="C35" s="130"/>
      <c r="D35" s="112"/>
      <c r="E35" s="113">
        <v>15982.89</v>
      </c>
      <c r="F35" s="114" t="s">
        <v>145</v>
      </c>
      <c r="G35" s="114" t="s">
        <v>145</v>
      </c>
      <c r="H35" s="113">
        <v>20166.51</v>
      </c>
      <c r="I35" s="123"/>
    </row>
    <row r="36" spans="1:9" ht="12.75">
      <c r="A36" s="111" t="s">
        <v>211</v>
      </c>
      <c r="B36" s="130" t="s">
        <v>174</v>
      </c>
      <c r="C36" s="130"/>
      <c r="D36" s="112"/>
      <c r="E36" s="114" t="s">
        <v>145</v>
      </c>
      <c r="F36" s="113">
        <v>4063.08</v>
      </c>
      <c r="G36" s="114" t="s">
        <v>145</v>
      </c>
      <c r="H36" s="113">
        <v>16103.43</v>
      </c>
      <c r="I36" s="123"/>
    </row>
    <row r="37" spans="1:9" ht="12.75">
      <c r="A37" s="128" t="s">
        <v>175</v>
      </c>
      <c r="B37" s="128"/>
      <c r="C37" s="109" t="s">
        <v>144</v>
      </c>
      <c r="D37" s="115">
        <v>-0.01</v>
      </c>
      <c r="E37" s="115">
        <v>-166.75</v>
      </c>
      <c r="F37" s="109" t="s">
        <v>145</v>
      </c>
      <c r="G37" s="115">
        <v>166.76</v>
      </c>
      <c r="H37" s="109" t="s">
        <v>145</v>
      </c>
      <c r="I37" s="123"/>
    </row>
    <row r="38" spans="1:9" ht="12.75">
      <c r="A38" s="111" t="s">
        <v>218</v>
      </c>
      <c r="B38" s="130" t="s">
        <v>176</v>
      </c>
      <c r="C38" s="130"/>
      <c r="D38" s="112"/>
      <c r="E38" s="116">
        <v>-47.75</v>
      </c>
      <c r="F38" s="114" t="s">
        <v>145</v>
      </c>
      <c r="G38" s="116">
        <v>47.76</v>
      </c>
      <c r="H38" s="114" t="s">
        <v>145</v>
      </c>
      <c r="I38" s="123"/>
    </row>
    <row r="39" spans="1:9" ht="12.75">
      <c r="A39" s="111" t="s">
        <v>218</v>
      </c>
      <c r="B39" s="130" t="s">
        <v>177</v>
      </c>
      <c r="C39" s="130"/>
      <c r="D39" s="112"/>
      <c r="E39" s="116">
        <v>-119</v>
      </c>
      <c r="F39" s="114" t="s">
        <v>145</v>
      </c>
      <c r="G39" s="116">
        <v>166.76</v>
      </c>
      <c r="H39" s="114" t="s">
        <v>145</v>
      </c>
      <c r="I39" s="123"/>
    </row>
    <row r="40" spans="1:9" ht="12.75">
      <c r="A40" s="128" t="s">
        <v>178</v>
      </c>
      <c r="B40" s="128"/>
      <c r="C40" s="109" t="s">
        <v>144</v>
      </c>
      <c r="D40" s="110">
        <v>4055.02</v>
      </c>
      <c r="E40" s="110">
        <v>4138.04</v>
      </c>
      <c r="F40" s="115">
        <v>915.66</v>
      </c>
      <c r="G40" s="109" t="s">
        <v>145</v>
      </c>
      <c r="H40" s="110">
        <v>7277.4</v>
      </c>
      <c r="I40" s="123">
        <f>D40-F40</f>
        <v>3139.36</v>
      </c>
    </row>
    <row r="41" spans="1:9" ht="12.75">
      <c r="A41" s="111" t="s">
        <v>212</v>
      </c>
      <c r="B41" s="130" t="s">
        <v>179</v>
      </c>
      <c r="C41" s="130"/>
      <c r="D41" s="112"/>
      <c r="E41" s="113">
        <v>4138.04</v>
      </c>
      <c r="F41" s="114" t="s">
        <v>145</v>
      </c>
      <c r="G41" s="114" t="s">
        <v>145</v>
      </c>
      <c r="H41" s="113">
        <v>8193.06</v>
      </c>
      <c r="I41" s="123"/>
    </row>
    <row r="42" spans="1:9" ht="12.75">
      <c r="A42" s="111" t="s">
        <v>213</v>
      </c>
      <c r="B42" s="130" t="s">
        <v>180</v>
      </c>
      <c r="C42" s="130"/>
      <c r="D42" s="112"/>
      <c r="E42" s="114" t="s">
        <v>145</v>
      </c>
      <c r="F42" s="116">
        <v>915.66</v>
      </c>
      <c r="G42" s="114" t="s">
        <v>145</v>
      </c>
      <c r="H42" s="113">
        <v>7277.4</v>
      </c>
      <c r="I42" s="123"/>
    </row>
    <row r="43" spans="1:9" ht="12.75">
      <c r="A43" s="128" t="s">
        <v>181</v>
      </c>
      <c r="B43" s="128"/>
      <c r="C43" s="109" t="s">
        <v>144</v>
      </c>
      <c r="D43" s="110">
        <v>17115.14</v>
      </c>
      <c r="E43" s="110">
        <v>8898.39</v>
      </c>
      <c r="F43" s="109" t="s">
        <v>145</v>
      </c>
      <c r="G43" s="109" t="s">
        <v>145</v>
      </c>
      <c r="H43" s="110">
        <v>26013.53</v>
      </c>
      <c r="I43" s="123">
        <v>17115.14</v>
      </c>
    </row>
    <row r="44" spans="1:9" ht="12.75">
      <c r="A44" s="111" t="s">
        <v>212</v>
      </c>
      <c r="B44" s="130" t="s">
        <v>182</v>
      </c>
      <c r="C44" s="130"/>
      <c r="D44" s="112"/>
      <c r="E44" s="113">
        <v>8898.39</v>
      </c>
      <c r="F44" s="114" t="s">
        <v>145</v>
      </c>
      <c r="G44" s="114" t="s">
        <v>145</v>
      </c>
      <c r="H44" s="113">
        <v>26013.53</v>
      </c>
      <c r="I44" s="122"/>
    </row>
    <row r="45" spans="1:9" ht="12.75">
      <c r="A45" s="128" t="s">
        <v>183</v>
      </c>
      <c r="B45" s="128"/>
      <c r="C45" s="109" t="s">
        <v>144</v>
      </c>
      <c r="D45" s="110">
        <v>1606.76</v>
      </c>
      <c r="E45" s="115">
        <v>301.3</v>
      </c>
      <c r="F45" s="110">
        <v>1606.76</v>
      </c>
      <c r="G45" s="109" t="s">
        <v>145</v>
      </c>
      <c r="H45" s="115">
        <v>301.3</v>
      </c>
      <c r="I45" s="122"/>
    </row>
    <row r="46" spans="1:9" ht="12.75">
      <c r="A46" s="111" t="s">
        <v>215</v>
      </c>
      <c r="B46" s="130" t="s">
        <v>184</v>
      </c>
      <c r="C46" s="130"/>
      <c r="D46" s="112"/>
      <c r="E46" s="116">
        <v>301.3</v>
      </c>
      <c r="F46" s="114" t="s">
        <v>145</v>
      </c>
      <c r="G46" s="114" t="s">
        <v>145</v>
      </c>
      <c r="H46" s="113">
        <v>1908.06</v>
      </c>
      <c r="I46" s="122"/>
    </row>
    <row r="47" spans="1:9" ht="12.75">
      <c r="A47" s="111" t="s">
        <v>219</v>
      </c>
      <c r="B47" s="130" t="s">
        <v>185</v>
      </c>
      <c r="C47" s="130"/>
      <c r="D47" s="112"/>
      <c r="E47" s="114" t="s">
        <v>145</v>
      </c>
      <c r="F47" s="113">
        <v>1606.76</v>
      </c>
      <c r="G47" s="114" t="s">
        <v>145</v>
      </c>
      <c r="H47" s="116">
        <v>301.3</v>
      </c>
      <c r="I47" s="122"/>
    </row>
    <row r="48" spans="1:9" ht="12.75">
      <c r="A48" s="128" t="s">
        <v>186</v>
      </c>
      <c r="B48" s="128"/>
      <c r="C48" s="109" t="s">
        <v>144</v>
      </c>
      <c r="D48" s="109" t="s">
        <v>145</v>
      </c>
      <c r="E48" s="109" t="s">
        <v>145</v>
      </c>
      <c r="F48" s="109" t="s">
        <v>145</v>
      </c>
      <c r="G48" s="109" t="s">
        <v>145</v>
      </c>
      <c r="H48" s="109" t="s">
        <v>145</v>
      </c>
      <c r="I48" s="122"/>
    </row>
    <row r="49" spans="1:9" ht="12.75">
      <c r="A49" s="128" t="s">
        <v>187</v>
      </c>
      <c r="B49" s="128"/>
      <c r="C49" s="109" t="s">
        <v>144</v>
      </c>
      <c r="D49" s="110">
        <v>4965.61</v>
      </c>
      <c r="E49" s="110">
        <v>3243.62</v>
      </c>
      <c r="F49" s="110">
        <v>4965.61</v>
      </c>
      <c r="G49" s="109" t="s">
        <v>145</v>
      </c>
      <c r="H49" s="110">
        <v>3243.62</v>
      </c>
      <c r="I49" s="122"/>
    </row>
    <row r="50" spans="1:9" ht="12.75">
      <c r="A50" s="111" t="s">
        <v>213</v>
      </c>
      <c r="B50" s="130" t="s">
        <v>188</v>
      </c>
      <c r="C50" s="130"/>
      <c r="D50" s="112"/>
      <c r="E50" s="114" t="s">
        <v>145</v>
      </c>
      <c r="F50" s="116">
        <v>965.61</v>
      </c>
      <c r="G50" s="114" t="s">
        <v>145</v>
      </c>
      <c r="H50" s="113">
        <v>4000</v>
      </c>
      <c r="I50" s="122"/>
    </row>
    <row r="51" spans="1:9" ht="12.75">
      <c r="A51" s="111" t="s">
        <v>211</v>
      </c>
      <c r="B51" s="130" t="s">
        <v>189</v>
      </c>
      <c r="C51" s="130"/>
      <c r="D51" s="112"/>
      <c r="E51" s="113">
        <v>3243.62</v>
      </c>
      <c r="F51" s="114" t="s">
        <v>145</v>
      </c>
      <c r="G51" s="114" t="s">
        <v>145</v>
      </c>
      <c r="H51" s="113">
        <v>7243.62</v>
      </c>
      <c r="I51" s="122"/>
    </row>
    <row r="52" spans="1:9" ht="12.75">
      <c r="A52" s="111" t="s">
        <v>214</v>
      </c>
      <c r="B52" s="130" t="s">
        <v>190</v>
      </c>
      <c r="C52" s="130"/>
      <c r="D52" s="112"/>
      <c r="E52" s="114" t="s">
        <v>145</v>
      </c>
      <c r="F52" s="113">
        <v>4000</v>
      </c>
      <c r="G52" s="114" t="s">
        <v>145</v>
      </c>
      <c r="H52" s="113">
        <v>3243.62</v>
      </c>
      <c r="I52" s="122"/>
    </row>
    <row r="53" spans="1:9" ht="12.75">
      <c r="A53" s="128" t="s">
        <v>191</v>
      </c>
      <c r="B53" s="128"/>
      <c r="C53" s="109" t="s">
        <v>144</v>
      </c>
      <c r="D53" s="109" t="s">
        <v>145</v>
      </c>
      <c r="E53" s="110">
        <v>10134.2</v>
      </c>
      <c r="F53" s="109" t="s">
        <v>145</v>
      </c>
      <c r="G53" s="109" t="s">
        <v>145</v>
      </c>
      <c r="H53" s="110">
        <v>10134.2</v>
      </c>
      <c r="I53" s="122"/>
    </row>
    <row r="54" spans="1:9" ht="12.75">
      <c r="A54" s="111" t="s">
        <v>214</v>
      </c>
      <c r="B54" s="130" t="s">
        <v>192</v>
      </c>
      <c r="C54" s="130"/>
      <c r="D54" s="112"/>
      <c r="E54" s="113">
        <v>10134.2</v>
      </c>
      <c r="F54" s="114" t="s">
        <v>145</v>
      </c>
      <c r="G54" s="114" t="s">
        <v>145</v>
      </c>
      <c r="H54" s="113">
        <v>10134.2</v>
      </c>
      <c r="I54" s="122"/>
    </row>
    <row r="55" spans="1:9" ht="12.75">
      <c r="A55" s="128" t="s">
        <v>193</v>
      </c>
      <c r="B55" s="128"/>
      <c r="C55" s="109" t="s">
        <v>144</v>
      </c>
      <c r="D55" s="110">
        <v>2763.03</v>
      </c>
      <c r="E55" s="110">
        <v>2997.42</v>
      </c>
      <c r="F55" s="110">
        <v>5760.45</v>
      </c>
      <c r="G55" s="109" t="s">
        <v>145</v>
      </c>
      <c r="H55" s="109" t="s">
        <v>145</v>
      </c>
      <c r="I55" s="122"/>
    </row>
    <row r="56" spans="1:9" ht="12.75">
      <c r="A56" s="111" t="s">
        <v>212</v>
      </c>
      <c r="B56" s="130" t="s">
        <v>194</v>
      </c>
      <c r="C56" s="130"/>
      <c r="D56" s="112"/>
      <c r="E56" s="113">
        <v>2997.42</v>
      </c>
      <c r="F56" s="114" t="s">
        <v>145</v>
      </c>
      <c r="G56" s="114" t="s">
        <v>145</v>
      </c>
      <c r="H56" s="113">
        <v>5760.45</v>
      </c>
      <c r="I56" s="122"/>
    </row>
    <row r="57" spans="1:9" ht="12.75">
      <c r="A57" s="111" t="s">
        <v>213</v>
      </c>
      <c r="B57" s="130" t="s">
        <v>195</v>
      </c>
      <c r="C57" s="130"/>
      <c r="D57" s="112"/>
      <c r="E57" s="114" t="s">
        <v>145</v>
      </c>
      <c r="F57" s="113">
        <v>2763.03</v>
      </c>
      <c r="G57" s="114" t="s">
        <v>145</v>
      </c>
      <c r="H57" s="113">
        <v>2997.42</v>
      </c>
      <c r="I57" s="122"/>
    </row>
    <row r="58" spans="1:9" ht="12.75">
      <c r="A58" s="111" t="s">
        <v>214</v>
      </c>
      <c r="B58" s="130" t="s">
        <v>196</v>
      </c>
      <c r="C58" s="130"/>
      <c r="D58" s="112"/>
      <c r="E58" s="114" t="s">
        <v>145</v>
      </c>
      <c r="F58" s="113">
        <v>2997.42</v>
      </c>
      <c r="G58" s="114" t="s">
        <v>145</v>
      </c>
      <c r="H58" s="114" t="s">
        <v>145</v>
      </c>
      <c r="I58" s="122"/>
    </row>
    <row r="59" spans="1:9" ht="12.75">
      <c r="A59" s="128" t="s">
        <v>197</v>
      </c>
      <c r="B59" s="128"/>
      <c r="C59" s="109" t="s">
        <v>144</v>
      </c>
      <c r="D59" s="110">
        <v>2833.89</v>
      </c>
      <c r="E59" s="109" t="s">
        <v>145</v>
      </c>
      <c r="F59" s="110">
        <v>2833.89</v>
      </c>
      <c r="G59" s="109" t="s">
        <v>145</v>
      </c>
      <c r="H59" s="109" t="s">
        <v>145</v>
      </c>
      <c r="I59" s="122"/>
    </row>
    <row r="60" spans="1:9" ht="12.75">
      <c r="A60" s="111" t="s">
        <v>213</v>
      </c>
      <c r="B60" s="130" t="s">
        <v>198</v>
      </c>
      <c r="C60" s="130"/>
      <c r="D60" s="112"/>
      <c r="E60" s="114" t="s">
        <v>145</v>
      </c>
      <c r="F60" s="113">
        <v>2833.89</v>
      </c>
      <c r="G60" s="114" t="s">
        <v>145</v>
      </c>
      <c r="H60" s="114" t="s">
        <v>145</v>
      </c>
      <c r="I60" s="122"/>
    </row>
    <row r="61" spans="1:9" ht="12.75">
      <c r="A61" s="128" t="s">
        <v>199</v>
      </c>
      <c r="B61" s="128"/>
      <c r="C61" s="109" t="s">
        <v>144</v>
      </c>
      <c r="D61" s="110">
        <v>2049.41</v>
      </c>
      <c r="E61" s="110">
        <v>3452.52</v>
      </c>
      <c r="F61" s="110">
        <v>2049.41</v>
      </c>
      <c r="G61" s="109" t="s">
        <v>145</v>
      </c>
      <c r="H61" s="110">
        <v>3452.52</v>
      </c>
      <c r="I61" s="122"/>
    </row>
    <row r="62" spans="1:9" ht="12.75">
      <c r="A62" s="111" t="s">
        <v>212</v>
      </c>
      <c r="B62" s="130" t="s">
        <v>200</v>
      </c>
      <c r="C62" s="130"/>
      <c r="D62" s="112"/>
      <c r="E62" s="113">
        <v>3452.52</v>
      </c>
      <c r="F62" s="114" t="s">
        <v>145</v>
      </c>
      <c r="G62" s="114" t="s">
        <v>145</v>
      </c>
      <c r="H62" s="113">
        <v>5501.93</v>
      </c>
      <c r="I62" s="122"/>
    </row>
    <row r="63" spans="1:9" ht="12.75">
      <c r="A63" s="111" t="s">
        <v>213</v>
      </c>
      <c r="B63" s="130" t="s">
        <v>201</v>
      </c>
      <c r="C63" s="130"/>
      <c r="D63" s="112"/>
      <c r="E63" s="114" t="s">
        <v>145</v>
      </c>
      <c r="F63" s="113">
        <v>2049.41</v>
      </c>
      <c r="G63" s="114" t="s">
        <v>145</v>
      </c>
      <c r="H63" s="113">
        <v>3452.52</v>
      </c>
      <c r="I63" s="122"/>
    </row>
    <row r="64" spans="1:9" ht="12.75">
      <c r="A64" s="128" t="s">
        <v>202</v>
      </c>
      <c r="B64" s="128"/>
      <c r="C64" s="109" t="s">
        <v>144</v>
      </c>
      <c r="D64" s="109" t="s">
        <v>145</v>
      </c>
      <c r="E64" s="110">
        <v>5740.72</v>
      </c>
      <c r="F64" s="109" t="s">
        <v>145</v>
      </c>
      <c r="G64" s="109" t="s">
        <v>145</v>
      </c>
      <c r="H64" s="110">
        <v>5740.72</v>
      </c>
      <c r="I64" s="122"/>
    </row>
    <row r="65" spans="1:9" ht="13.5" thickBot="1">
      <c r="A65" s="111" t="s">
        <v>212</v>
      </c>
      <c r="B65" s="130" t="s">
        <v>203</v>
      </c>
      <c r="C65" s="130"/>
      <c r="D65" s="112"/>
      <c r="E65" s="113">
        <v>5740.72</v>
      </c>
      <c r="F65" s="114" t="s">
        <v>145</v>
      </c>
      <c r="G65" s="114" t="s">
        <v>145</v>
      </c>
      <c r="H65" s="113">
        <v>5740.72</v>
      </c>
      <c r="I65" s="122"/>
    </row>
    <row r="66" spans="1:9" ht="13.5" thickBot="1">
      <c r="A66" s="117"/>
      <c r="B66" s="118"/>
      <c r="C66" s="117"/>
      <c r="D66" s="117"/>
      <c r="E66" s="117"/>
      <c r="F66" s="117"/>
      <c r="G66" s="117"/>
      <c r="H66" s="117"/>
      <c r="I66" s="122"/>
    </row>
    <row r="67" spans="1:9" ht="16.5" thickBot="1">
      <c r="A67" s="127" t="s">
        <v>204</v>
      </c>
      <c r="B67" s="127"/>
      <c r="C67" s="127"/>
      <c r="D67" s="119">
        <v>94370.56</v>
      </c>
      <c r="E67" s="119">
        <v>165895.81</v>
      </c>
      <c r="F67" s="119">
        <v>64329.78</v>
      </c>
      <c r="G67" s="120" t="s">
        <v>145</v>
      </c>
      <c r="H67" s="121">
        <v>195936.59</v>
      </c>
      <c r="I67" s="122">
        <f>D67-F67</f>
        <v>30040.78</v>
      </c>
    </row>
    <row r="70" spans="1:8" ht="18.75">
      <c r="A70" s="95"/>
      <c r="B70" s="96" t="s">
        <v>131</v>
      </c>
      <c r="C70" s="97"/>
      <c r="D70" s="97"/>
      <c r="E70" s="97"/>
      <c r="F70" s="97"/>
      <c r="G70" s="97"/>
      <c r="H70" s="97"/>
    </row>
    <row r="71" spans="1:8" ht="12.75">
      <c r="A71" s="98" t="s">
        <v>132</v>
      </c>
      <c r="B71" s="95"/>
      <c r="C71" s="95"/>
      <c r="D71" s="97"/>
      <c r="E71" s="97"/>
      <c r="F71" s="97"/>
      <c r="G71" s="97"/>
      <c r="H71" s="97"/>
    </row>
    <row r="72" spans="1:8" ht="12.75">
      <c r="A72" s="131" t="s">
        <v>133</v>
      </c>
      <c r="B72" s="131"/>
      <c r="C72" s="131"/>
      <c r="D72" s="131"/>
      <c r="E72" s="131"/>
      <c r="F72" s="131"/>
      <c r="G72" s="131"/>
      <c r="H72" s="95"/>
    </row>
    <row r="73" spans="1:8" ht="15.75" thickBot="1">
      <c r="A73" s="99"/>
      <c r="B73" s="95"/>
      <c r="C73" s="97"/>
      <c r="D73" s="97"/>
      <c r="E73" s="100" t="s">
        <v>134</v>
      </c>
      <c r="F73" s="101" t="s">
        <v>135</v>
      </c>
      <c r="G73" s="97"/>
      <c r="H73" s="97"/>
    </row>
    <row r="74" spans="1:8" ht="39" thickBot="1">
      <c r="A74" s="132" t="s">
        <v>136</v>
      </c>
      <c r="B74" s="132"/>
      <c r="C74" s="102" t="s">
        <v>137</v>
      </c>
      <c r="D74" s="103" t="s">
        <v>210</v>
      </c>
      <c r="E74" s="104" t="s">
        <v>138</v>
      </c>
      <c r="F74" s="104" t="s">
        <v>139</v>
      </c>
      <c r="G74" s="133" t="s">
        <v>140</v>
      </c>
      <c r="H74" s="133"/>
    </row>
    <row r="75" spans="1:8" ht="13.5" thickBot="1">
      <c r="A75" s="132"/>
      <c r="B75" s="132"/>
      <c r="C75" s="102"/>
      <c r="D75" s="103"/>
      <c r="E75" s="104"/>
      <c r="F75" s="104"/>
      <c r="G75" s="105" t="s">
        <v>141</v>
      </c>
      <c r="H75" s="106" t="s">
        <v>142</v>
      </c>
    </row>
    <row r="76" spans="1:9" ht="12.75">
      <c r="A76" s="129" t="s">
        <v>143</v>
      </c>
      <c r="B76" s="129"/>
      <c r="C76" s="107" t="s">
        <v>144</v>
      </c>
      <c r="D76" s="108">
        <v>94370.56</v>
      </c>
      <c r="E76" s="108">
        <v>165895.81</v>
      </c>
      <c r="F76" s="108">
        <v>64329.78</v>
      </c>
      <c r="G76" s="107" t="s">
        <v>145</v>
      </c>
      <c r="H76" s="108">
        <v>195936.59</v>
      </c>
      <c r="I76" s="122">
        <f aca="true" t="shared" si="0" ref="I76:I81">D76-F76</f>
        <v>30040.78</v>
      </c>
    </row>
    <row r="77" spans="1:9" ht="12.75">
      <c r="A77" s="129" t="s">
        <v>146</v>
      </c>
      <c r="B77" s="129"/>
      <c r="C77" s="107" t="s">
        <v>144</v>
      </c>
      <c r="D77" s="108">
        <v>94370.56</v>
      </c>
      <c r="E77" s="108">
        <v>165895.81</v>
      </c>
      <c r="F77" s="108">
        <v>64329.78</v>
      </c>
      <c r="G77" s="107" t="s">
        <v>145</v>
      </c>
      <c r="H77" s="108">
        <v>195936.59</v>
      </c>
      <c r="I77" s="122">
        <f t="shared" si="0"/>
        <v>30040.78</v>
      </c>
    </row>
    <row r="78" spans="1:9" ht="12.75">
      <c r="A78" s="129" t="s">
        <v>147</v>
      </c>
      <c r="B78" s="129"/>
      <c r="C78" s="107" t="s">
        <v>144</v>
      </c>
      <c r="D78" s="108">
        <v>94370.56</v>
      </c>
      <c r="E78" s="108">
        <v>165895.81</v>
      </c>
      <c r="F78" s="108">
        <v>64329.78</v>
      </c>
      <c r="G78" s="107" t="s">
        <v>145</v>
      </c>
      <c r="H78" s="108">
        <v>195936.59</v>
      </c>
      <c r="I78" s="122">
        <f t="shared" si="0"/>
        <v>30040.78</v>
      </c>
    </row>
    <row r="79" spans="1:9" ht="12.75">
      <c r="A79" s="128" t="s">
        <v>155</v>
      </c>
      <c r="B79" s="128"/>
      <c r="C79" s="109" t="s">
        <v>144</v>
      </c>
      <c r="D79" s="110">
        <v>32813.23</v>
      </c>
      <c r="E79" s="110">
        <v>76398.38</v>
      </c>
      <c r="F79" s="110">
        <v>13339.2</v>
      </c>
      <c r="G79" s="109" t="s">
        <v>145</v>
      </c>
      <c r="H79" s="110">
        <v>95872.41</v>
      </c>
      <c r="I79" s="123">
        <f t="shared" si="0"/>
        <v>19474.030000000002</v>
      </c>
    </row>
    <row r="80" spans="1:9" ht="12.75">
      <c r="A80" s="128" t="s">
        <v>164</v>
      </c>
      <c r="B80" s="128"/>
      <c r="C80" s="109" t="s">
        <v>144</v>
      </c>
      <c r="D80" s="110">
        <v>20109.21</v>
      </c>
      <c r="E80" s="110">
        <v>15019.78</v>
      </c>
      <c r="F80" s="110">
        <v>19216.78</v>
      </c>
      <c r="G80" s="109" t="s">
        <v>145</v>
      </c>
      <c r="H80" s="110">
        <v>15912.21</v>
      </c>
      <c r="I80" s="123">
        <f t="shared" si="0"/>
        <v>892.4300000000003</v>
      </c>
    </row>
    <row r="81" spans="1:9" ht="12.75">
      <c r="A81" s="128" t="s">
        <v>178</v>
      </c>
      <c r="B81" s="128"/>
      <c r="C81" s="109" t="s">
        <v>144</v>
      </c>
      <c r="D81" s="110">
        <v>4055.02</v>
      </c>
      <c r="E81" s="110">
        <v>4138.04</v>
      </c>
      <c r="F81" s="115">
        <v>915.66</v>
      </c>
      <c r="G81" s="109" t="s">
        <v>145</v>
      </c>
      <c r="H81" s="110">
        <v>7277.4</v>
      </c>
      <c r="I81" s="123">
        <f t="shared" si="0"/>
        <v>3139.36</v>
      </c>
    </row>
    <row r="82" spans="1:9" ht="13.5" thickBot="1">
      <c r="A82" s="128" t="s">
        <v>181</v>
      </c>
      <c r="B82" s="128"/>
      <c r="C82" s="109" t="s">
        <v>144</v>
      </c>
      <c r="D82" s="110">
        <v>17115.14</v>
      </c>
      <c r="E82" s="110">
        <v>8898.39</v>
      </c>
      <c r="F82" s="109" t="s">
        <v>145</v>
      </c>
      <c r="G82" s="109" t="s">
        <v>145</v>
      </c>
      <c r="H82" s="110">
        <v>26013.53</v>
      </c>
      <c r="I82" s="123">
        <v>17115.14</v>
      </c>
    </row>
    <row r="83" spans="1:9" ht="13.5" thickBot="1">
      <c r="A83" s="117"/>
      <c r="B83" s="118"/>
      <c r="C83" s="117"/>
      <c r="D83" s="117"/>
      <c r="E83" s="117"/>
      <c r="F83" s="117"/>
      <c r="G83" s="117"/>
      <c r="H83" s="117"/>
      <c r="I83" s="122"/>
    </row>
    <row r="84" spans="1:9" ht="16.5" thickBot="1">
      <c r="A84" s="127" t="s">
        <v>204</v>
      </c>
      <c r="B84" s="127"/>
      <c r="C84" s="127"/>
      <c r="D84" s="119"/>
      <c r="E84" s="119"/>
      <c r="F84" s="119"/>
      <c r="G84" s="120"/>
      <c r="H84" s="121" t="s">
        <v>225</v>
      </c>
      <c r="I84" s="122">
        <f>SUM(I79:I82)</f>
        <v>40620.96000000001</v>
      </c>
    </row>
  </sheetData>
  <sheetProtection/>
  <mergeCells count="74">
    <mergeCell ref="A3:G3"/>
    <mergeCell ref="A5:B6"/>
    <mergeCell ref="G5:H5"/>
    <mergeCell ref="A7:B7"/>
    <mergeCell ref="A8:B8"/>
    <mergeCell ref="A9:B9"/>
    <mergeCell ref="A10:B10"/>
    <mergeCell ref="B11:C11"/>
    <mergeCell ref="A12:B12"/>
    <mergeCell ref="B13:C13"/>
    <mergeCell ref="B14:C14"/>
    <mergeCell ref="B15:C15"/>
    <mergeCell ref="B16:C16"/>
    <mergeCell ref="A17:B17"/>
    <mergeCell ref="B18:C18"/>
    <mergeCell ref="B19:C19"/>
    <mergeCell ref="B20:C20"/>
    <mergeCell ref="B21:C21"/>
    <mergeCell ref="B22:C22"/>
    <mergeCell ref="B23:C23"/>
    <mergeCell ref="B24:C24"/>
    <mergeCell ref="B25:C25"/>
    <mergeCell ref="A26:B26"/>
    <mergeCell ref="B27:C27"/>
    <mergeCell ref="B28:C28"/>
    <mergeCell ref="B29:C29"/>
    <mergeCell ref="A30:B30"/>
    <mergeCell ref="B31:C31"/>
    <mergeCell ref="B32:C32"/>
    <mergeCell ref="A33:B33"/>
    <mergeCell ref="B34:C34"/>
    <mergeCell ref="B35:C35"/>
    <mergeCell ref="B36:C36"/>
    <mergeCell ref="A37:B37"/>
    <mergeCell ref="B38:C38"/>
    <mergeCell ref="B39:C39"/>
    <mergeCell ref="A40:B40"/>
    <mergeCell ref="B41:C41"/>
    <mergeCell ref="B42:C42"/>
    <mergeCell ref="A43:B43"/>
    <mergeCell ref="B44:C44"/>
    <mergeCell ref="A45:B45"/>
    <mergeCell ref="B46:C46"/>
    <mergeCell ref="B47:C47"/>
    <mergeCell ref="A48:B48"/>
    <mergeCell ref="A49:B49"/>
    <mergeCell ref="B50:C50"/>
    <mergeCell ref="B51:C51"/>
    <mergeCell ref="B52:C52"/>
    <mergeCell ref="A53:B53"/>
    <mergeCell ref="B54:C54"/>
    <mergeCell ref="A55:B55"/>
    <mergeCell ref="B56:C56"/>
    <mergeCell ref="B57:C57"/>
    <mergeCell ref="B58:C58"/>
    <mergeCell ref="A59:B59"/>
    <mergeCell ref="B60:C60"/>
    <mergeCell ref="A61:B61"/>
    <mergeCell ref="B62:C62"/>
    <mergeCell ref="B63:C63"/>
    <mergeCell ref="A64:B64"/>
    <mergeCell ref="B65:C65"/>
    <mergeCell ref="A67:C67"/>
    <mergeCell ref="A72:G72"/>
    <mergeCell ref="A74:B75"/>
    <mergeCell ref="G74:H74"/>
    <mergeCell ref="A84:C84"/>
    <mergeCell ref="A82:B82"/>
    <mergeCell ref="A81:B81"/>
    <mergeCell ref="A80:B80"/>
    <mergeCell ref="A79:B79"/>
    <mergeCell ref="A76:B76"/>
    <mergeCell ref="A77:B77"/>
    <mergeCell ref="A78:B78"/>
  </mergeCells>
  <printOptions/>
  <pageMargins left="0.75" right="0.75" top="1" bottom="1" header="0.5" footer="0.5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Alexwork</cp:lastModifiedBy>
  <cp:lastPrinted>2015-09-25T15:56:27Z</cp:lastPrinted>
  <dcterms:created xsi:type="dcterms:W3CDTF">2015-04-09T13:41:00Z</dcterms:created>
  <dcterms:modified xsi:type="dcterms:W3CDTF">2015-09-25T15:56:31Z</dcterms:modified>
  <cp:category/>
  <cp:version/>
  <cp:contentType/>
  <cp:contentStatus/>
</cp:coreProperties>
</file>