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360" windowHeight="7695" activeTab="0"/>
  </bookViews>
  <sheets>
    <sheet name="правила заполнения" sheetId="1" r:id="rId1"/>
    <sheet name="остатки" sheetId="2" r:id="rId2"/>
  </sheets>
  <definedNames>
    <definedName name="Z_27CB0DB6_AAD0_4A36_91F0_CDDF867C74FE_.wvu.Cols" localSheetId="1" hidden="1">'остатки'!$A:$B,'остатки'!$J:$K</definedName>
    <definedName name="Z_27CB0DB6_AAD0_4A36_91F0_CDDF867C74FE_.wvu.Cols" localSheetId="0" hidden="1">'правила заполнения'!$AA:$AB</definedName>
    <definedName name="Z_27CB0DB6_AAD0_4A36_91F0_CDDF867C74FE_.wvu.FilterData" localSheetId="1" hidden="1">'остатки'!$A$4:$K$18</definedName>
    <definedName name="Z_27CB0DB6_AAD0_4A36_91F0_CDDF867C74FE_.wvu.PrintTitles" localSheetId="1" hidden="1">'остатки'!$4:$4</definedName>
    <definedName name="Z_5CEF6172_F21C_43D7_B65E_B545E2225B30_.wvu.Cols" localSheetId="0" hidden="1">'правила заполнения'!$AA:$AB</definedName>
    <definedName name="Z_5CEF6172_F21C_43D7_B65E_B545E2225B30_.wvu.Rows" localSheetId="1" hidden="1">'остатки'!#REF!</definedName>
    <definedName name="Z_A1CBCC1F_5BF8_455D_A3C8_84AECD4B5E6C_.wvu.Cols" localSheetId="0" hidden="1">'правила заполнения'!$AA:$AB</definedName>
    <definedName name="Z_A1CBCC1F_5BF8_455D_A3C8_84AECD4B5E6C_.wvu.FilterData" localSheetId="1" hidden="1">'остатки'!$A$4:$K$18</definedName>
    <definedName name="Z_A1CBCC1F_5BF8_455D_A3C8_84AECD4B5E6C_.wvu.PrintArea" localSheetId="1" hidden="1">'остатки'!$A$1:$J$20</definedName>
    <definedName name="Z_F096987E_4741_49BD_9823_2FFA7EEC0961_.wvu.Cols" localSheetId="0" hidden="1">'правила заполнения'!$AA:$AB</definedName>
    <definedName name="Z_F096987E_4741_49BD_9823_2FFA7EEC0961_.wvu.FilterData" localSheetId="1" hidden="1">'остатки'!$A$4:$K$18</definedName>
    <definedName name="Z_F096987E_4741_49BD_9823_2FFA7EEC0961_.wvu.PrintArea" localSheetId="1" hidden="1">'остатки'!$A$1:$J$20</definedName>
    <definedName name="_xlnm.Print_Area" localSheetId="1">'остатки'!$A$1:$J$20</definedName>
  </definedNames>
  <calcPr fullCalcOnLoad="1" fullPrecision="0" refMode="R1C1"/>
</workbook>
</file>

<file path=xl/comments1.xml><?xml version="1.0" encoding="utf-8"?>
<comments xmlns="http://schemas.openxmlformats.org/spreadsheetml/2006/main">
  <authors>
    <author>negeller</author>
  </authors>
  <commentList>
    <comment ref="F1" authorId="0">
      <text>
        <r>
          <rPr>
            <sz val="10"/>
            <rFont val="Arial Cyr"/>
            <family val="0"/>
          </rPr>
          <t>Перед заполнение таблицы обязательно указать дату</t>
        </r>
      </text>
    </comment>
  </commentList>
</comments>
</file>

<file path=xl/sharedStrings.xml><?xml version="1.0" encoding="utf-8"?>
<sst xmlns="http://schemas.openxmlformats.org/spreadsheetml/2006/main" count="93" uniqueCount="76">
  <si>
    <t>Код ЕКП</t>
  </si>
  <si>
    <t>Название номенклатуры</t>
  </si>
  <si>
    <t>Дата производства</t>
  </si>
  <si>
    <t>Срок годности</t>
  </si>
  <si>
    <t>% истечения срока годности</t>
  </si>
  <si>
    <t>РФ02317R101</t>
  </si>
  <si>
    <t>РФ</t>
  </si>
  <si>
    <t>ДРАЖЕ_Арахисовое_фас_1/200</t>
  </si>
  <si>
    <t>Крекер</t>
  </si>
  <si>
    <t>Склад</t>
  </si>
  <si>
    <t>Коробов</t>
  </si>
  <si>
    <t>Кг</t>
  </si>
  <si>
    <t xml:space="preserve">Правило заполнения </t>
  </si>
  <si>
    <t>Формат значений</t>
  </si>
  <si>
    <t>Пример</t>
  </si>
  <si>
    <t>Код Производителя</t>
  </si>
  <si>
    <t>Должно быть одинаково для одного места отгрузки. Не допускается заполнение в разных форматах</t>
  </si>
  <si>
    <t>Возможны только следующие значения:
РФ - РотФронт
ККБ - КК Бабаевский
КО - Красный Октябрь
КР - МПК Крекер
СПБ - Кондитерская фабрика Самойловой
ТУЛ - ТКФ Ясная поляна
ВОР - Воронежская кондитерская фабрика
ТАКФ - Кондитерская фабрика ТАКФ
ПЕН - Пензенская кондитерская фабрика
СОР - Сормовская кондитерская фабрика
ЙО - Йошкар-Олинская кондитерская фабрика
ЮЖ - Южуралкондитер
НВС - Шоколадная фабрика Новосибирская
БЛГ - Благовещенская кондитерская фабрика “ЗЕЯ”</t>
  </si>
  <si>
    <t>Название должно соответствовать названию данного товара в едином справочнике УКП</t>
  </si>
  <si>
    <t>Расчетное поле, не заполняется. Необходимо "протянуть" формулу</t>
  </si>
  <si>
    <t>Целое числовое значение</t>
  </si>
  <si>
    <t>Указывается код ЕКП</t>
  </si>
  <si>
    <t>Указывается название номенклатуры</t>
  </si>
  <si>
    <t>Код должен соответствовать коду данного товара в едином справочнике УКП</t>
  </si>
  <si>
    <t>Код Фабрики</t>
  </si>
  <si>
    <t>% формат, не менять</t>
  </si>
  <si>
    <t>КО</t>
  </si>
  <si>
    <t>ККБ</t>
  </si>
  <si>
    <t>КО01558K201</t>
  </si>
  <si>
    <t>ИРИС_Ледокол</t>
  </si>
  <si>
    <t>ББ00013B101</t>
  </si>
  <si>
    <t>КАРАМЕЛЬ_Бабаевская_улуч_э</t>
  </si>
  <si>
    <t>Указывается код производителя/ поставщика товара. Выбирается из раскрывающегося списка.</t>
  </si>
  <si>
    <t>Указывается склад хранения товара. Выбирается из раскрывающегося списка.</t>
  </si>
  <si>
    <t>Указывается срок годности товара</t>
  </si>
  <si>
    <t>Срок хранения товара в ДНЯХ. Числовое значение</t>
  </si>
  <si>
    <t>Указывается дата производства</t>
  </si>
  <si>
    <t>Допускается только следующий формат: 
ДД.ММ.ГГГГ</t>
  </si>
  <si>
    <t>Указывается количество коробов, с указанной датой производста</t>
  </si>
  <si>
    <t>Указывается количество товара в кг, с указанной датой производства</t>
  </si>
  <si>
    <t>Числовое значение</t>
  </si>
  <si>
    <t>Поставщик/Производитель</t>
  </si>
  <si>
    <t>КР</t>
  </si>
  <si>
    <t>СПБ</t>
  </si>
  <si>
    <t>ТУЛ</t>
  </si>
  <si>
    <t>ВОР</t>
  </si>
  <si>
    <t>ТАКФ</t>
  </si>
  <si>
    <t>ПЕН</t>
  </si>
  <si>
    <t>СОР</t>
  </si>
  <si>
    <t>ЙО</t>
  </si>
  <si>
    <t>ЮЖ</t>
  </si>
  <si>
    <t>НВС</t>
  </si>
  <si>
    <t>БЛГ</t>
  </si>
  <si>
    <t>Видное</t>
  </si>
  <si>
    <t xml:space="preserve">Отчет по критическим срокам годности на             </t>
  </si>
  <si>
    <t xml:space="preserve">Отчет по критическим срокам годности на      </t>
  </si>
  <si>
    <t>В назнании файла необходимо указать название склада (по которому внесены данные)</t>
  </si>
  <si>
    <t>РФ Экспедиция -1</t>
  </si>
  <si>
    <t>РФ Экспедиция -2</t>
  </si>
  <si>
    <t>Движение за неделю, кг</t>
  </si>
  <si>
    <t>1 МЕСТО</t>
  </si>
  <si>
    <t>МАРМЕЛАД Желейно формовой 1,5 кг, кг</t>
  </si>
  <si>
    <t>МАРМЕЛАД Желейно формовой 3,5 кг, кг</t>
  </si>
  <si>
    <t>Овсянные кф, фас 1/1000, кг</t>
  </si>
  <si>
    <t>Божелика конфеты,фас1/300, кг</t>
  </si>
  <si>
    <t>Московская карамель 6 кг, кг</t>
  </si>
  <si>
    <t>Снежок кар-ль.6кг, кг</t>
  </si>
  <si>
    <t>Сказка Лимонная карамель,фас 1/1000 6 кг, кг</t>
  </si>
  <si>
    <t>Челябинские кф фас.1/115,  270дн, кг</t>
  </si>
  <si>
    <t>Ромашка кф 6 кг, кг</t>
  </si>
  <si>
    <t>Трюфели кф фас.1/300г, кг</t>
  </si>
  <si>
    <t>Птичье молоко сливочное кф 2,5кг, кг</t>
  </si>
  <si>
    <t>Свыше 50 % - продукция с критическими сроками</t>
  </si>
  <si>
    <t>срок от 30% до 50 %</t>
  </si>
  <si>
    <t>ИТОГО</t>
  </si>
  <si>
    <t>Отчет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</si>
</sst>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.0"/>
    <numFmt numFmtId="167" formatCode="mmm/yyyy"/>
    <numFmt numFmtId="168" formatCode="0.0"/>
    <numFmt numFmtId="169" formatCode="0.0%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2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6"/>
      <color indexed="9"/>
      <name val="Arial"/>
      <family val="2"/>
    </font>
    <font>
      <sz val="16"/>
      <color indexed="9"/>
      <name val="Arial Cyr"/>
      <family val="0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vertical="center"/>
    </xf>
    <xf numFmtId="9" fontId="0" fillId="0" borderId="10" xfId="57" applyFont="1" applyBorder="1" applyAlignment="1">
      <alignment vertical="center"/>
    </xf>
    <xf numFmtId="0" fontId="0" fillId="0" borderId="0" xfId="0" applyAlignment="1">
      <alignment vertical="center"/>
    </xf>
    <xf numFmtId="9" fontId="0" fillId="0" borderId="10" xfId="57" applyFont="1" applyBorder="1" applyAlignment="1">
      <alignment vertical="center" wrapText="1"/>
    </xf>
    <xf numFmtId="0" fontId="4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9" fontId="6" fillId="34" borderId="10" xfId="57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34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3" fontId="0" fillId="36" borderId="10" xfId="0" applyNumberFormat="1" applyFont="1" applyFill="1" applyBorder="1" applyAlignment="1">
      <alignment/>
    </xf>
    <xf numFmtId="0" fontId="9" fillId="37" borderId="10" xfId="0" applyNumberFormat="1" applyFont="1" applyFill="1" applyBorder="1" applyAlignment="1">
      <alignment horizontal="right" vertical="top" wrapText="1" indent="2"/>
    </xf>
    <xf numFmtId="0" fontId="0" fillId="37" borderId="10" xfId="0" applyFont="1" applyFill="1" applyBorder="1" applyAlignment="1">
      <alignment horizontal="center"/>
    </xf>
    <xf numFmtId="14" fontId="0" fillId="37" borderId="10" xfId="0" applyNumberFormat="1" applyFont="1" applyFill="1" applyBorder="1" applyAlignment="1">
      <alignment/>
    </xf>
    <xf numFmtId="9" fontId="6" fillId="37" borderId="10" xfId="57" applyNumberFormat="1" applyFont="1" applyFill="1" applyBorder="1" applyAlignment="1">
      <alignment/>
    </xf>
    <xf numFmtId="3" fontId="9" fillId="37" borderId="10" xfId="0" applyNumberFormat="1" applyFont="1" applyFill="1" applyBorder="1" applyAlignment="1">
      <alignment horizontal="right" vertical="top" wrapText="1"/>
    </xf>
    <xf numFmtId="0" fontId="1" fillId="36" borderId="0" xfId="0" applyFont="1" applyFill="1" applyAlignment="1">
      <alignment/>
    </xf>
    <xf numFmtId="3" fontId="1" fillId="36" borderId="0" xfId="0" applyNumberFormat="1" applyFont="1" applyFill="1" applyAlignment="1">
      <alignment/>
    </xf>
    <xf numFmtId="9" fontId="10" fillId="0" borderId="10" xfId="57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38" borderId="10" xfId="0" applyNumberFormat="1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14" fontId="13" fillId="38" borderId="10" xfId="0" applyNumberFormat="1" applyFont="1" applyFill="1" applyBorder="1" applyAlignment="1">
      <alignment horizontal="center" vertical="center" wrapText="1"/>
    </xf>
    <xf numFmtId="9" fontId="14" fillId="38" borderId="10" xfId="57" applyNumberFormat="1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17.875" style="0" customWidth="1"/>
    <col min="2" max="2" width="21.00390625" style="0" customWidth="1"/>
    <col min="3" max="3" width="43.25390625" style="0" customWidth="1"/>
    <col min="4" max="4" width="14.625" style="0" customWidth="1"/>
    <col min="5" max="5" width="32.25390625" style="0" customWidth="1"/>
    <col min="6" max="6" width="25.375" style="0" customWidth="1"/>
    <col min="7" max="7" width="27.875" style="0" customWidth="1"/>
    <col min="8" max="9" width="17.00390625" style="0" customWidth="1"/>
    <col min="10" max="10" width="15.625" style="0" customWidth="1"/>
    <col min="27" max="28" width="9.125" style="0" hidden="1" customWidth="1"/>
  </cols>
  <sheetData>
    <row r="1" spans="3:28" ht="29.25">
      <c r="C1" s="3"/>
      <c r="D1" s="4"/>
      <c r="E1" s="16" t="s">
        <v>54</v>
      </c>
      <c r="F1" s="17">
        <v>39377</v>
      </c>
      <c r="AA1" t="s">
        <v>41</v>
      </c>
      <c r="AB1" t="s">
        <v>9</v>
      </c>
    </row>
    <row r="2" spans="27:28" ht="12.75">
      <c r="AA2" t="s">
        <v>6</v>
      </c>
      <c r="AB2" t="s">
        <v>8</v>
      </c>
    </row>
    <row r="3" spans="1:28" ht="25.5">
      <c r="A3" s="1"/>
      <c r="B3" s="2" t="s">
        <v>9</v>
      </c>
      <c r="C3" s="2" t="s">
        <v>15</v>
      </c>
      <c r="D3" s="2" t="s">
        <v>0</v>
      </c>
      <c r="E3" s="2" t="s">
        <v>1</v>
      </c>
      <c r="F3" s="2" t="s">
        <v>3</v>
      </c>
      <c r="G3" s="2" t="s">
        <v>2</v>
      </c>
      <c r="H3" s="2" t="s">
        <v>4</v>
      </c>
      <c r="I3" s="2" t="s">
        <v>10</v>
      </c>
      <c r="J3" s="2" t="s">
        <v>11</v>
      </c>
      <c r="AA3" t="s">
        <v>27</v>
      </c>
      <c r="AB3" t="s">
        <v>53</v>
      </c>
    </row>
    <row r="4" spans="1:28" ht="81" customHeight="1">
      <c r="A4" s="7" t="s">
        <v>12</v>
      </c>
      <c r="B4" s="5" t="s">
        <v>33</v>
      </c>
      <c r="C4" s="5" t="s">
        <v>32</v>
      </c>
      <c r="D4" s="5" t="s">
        <v>21</v>
      </c>
      <c r="E4" s="5" t="s">
        <v>22</v>
      </c>
      <c r="F4" s="5" t="s">
        <v>34</v>
      </c>
      <c r="G4" s="5" t="s">
        <v>36</v>
      </c>
      <c r="H4" s="5" t="s">
        <v>19</v>
      </c>
      <c r="I4" s="5" t="s">
        <v>38</v>
      </c>
      <c r="J4" s="5" t="s">
        <v>39</v>
      </c>
      <c r="AA4" s="14" t="s">
        <v>26</v>
      </c>
      <c r="AB4" s="14" t="s">
        <v>6</v>
      </c>
    </row>
    <row r="5" spans="1:28" ht="221.25" customHeight="1">
      <c r="A5" s="7" t="s">
        <v>13</v>
      </c>
      <c r="B5" s="5" t="s">
        <v>16</v>
      </c>
      <c r="C5" s="5" t="s">
        <v>17</v>
      </c>
      <c r="D5" s="5" t="s">
        <v>23</v>
      </c>
      <c r="E5" s="5" t="s">
        <v>18</v>
      </c>
      <c r="F5" s="5" t="s">
        <v>35</v>
      </c>
      <c r="G5" s="6" t="s">
        <v>37</v>
      </c>
      <c r="H5" s="15" t="s">
        <v>25</v>
      </c>
      <c r="I5" s="5" t="s">
        <v>20</v>
      </c>
      <c r="J5" s="5" t="s">
        <v>40</v>
      </c>
      <c r="AA5" t="s">
        <v>42</v>
      </c>
      <c r="AB5" t="s">
        <v>27</v>
      </c>
    </row>
    <row r="6" spans="1:28" s="14" customFormat="1" ht="27.75" customHeight="1">
      <c r="A6" s="8" t="s">
        <v>14</v>
      </c>
      <c r="B6" s="9" t="s">
        <v>57</v>
      </c>
      <c r="C6" s="9" t="s">
        <v>6</v>
      </c>
      <c r="D6" s="9" t="s">
        <v>5</v>
      </c>
      <c r="E6" s="10" t="s">
        <v>7</v>
      </c>
      <c r="F6" s="11">
        <v>180</v>
      </c>
      <c r="G6" s="12">
        <v>39335</v>
      </c>
      <c r="H6" s="13">
        <f>($F$1-G6)/F6</f>
        <v>0.23</v>
      </c>
      <c r="I6" s="10">
        <v>100</v>
      </c>
      <c r="J6" s="10">
        <v>840</v>
      </c>
      <c r="AA6" t="s">
        <v>43</v>
      </c>
      <c r="AB6" t="s">
        <v>26</v>
      </c>
    </row>
    <row r="7" spans="1:28" s="14" customFormat="1" ht="27.75" customHeight="1">
      <c r="A7" s="8" t="s">
        <v>14</v>
      </c>
      <c r="B7" s="9" t="s">
        <v>58</v>
      </c>
      <c r="C7" s="9" t="s">
        <v>6</v>
      </c>
      <c r="D7" s="9" t="s">
        <v>28</v>
      </c>
      <c r="E7" s="10" t="s">
        <v>29</v>
      </c>
      <c r="F7" s="11">
        <v>180</v>
      </c>
      <c r="G7" s="12">
        <v>39356</v>
      </c>
      <c r="H7" s="13">
        <f>IF(F7=0,1,($F$1-G7)/F7)</f>
        <v>0.12</v>
      </c>
      <c r="I7" s="10">
        <v>15</v>
      </c>
      <c r="J7" s="10">
        <v>105</v>
      </c>
      <c r="AA7" t="s">
        <v>44</v>
      </c>
      <c r="AB7"/>
    </row>
    <row r="8" spans="1:28" s="14" customFormat="1" ht="27.75" customHeight="1">
      <c r="A8" s="8" t="s">
        <v>14</v>
      </c>
      <c r="B8" s="9" t="s">
        <v>58</v>
      </c>
      <c r="C8" s="9" t="s">
        <v>6</v>
      </c>
      <c r="D8" s="9" t="s">
        <v>30</v>
      </c>
      <c r="E8" s="10" t="s">
        <v>31</v>
      </c>
      <c r="F8" s="11">
        <v>120</v>
      </c>
      <c r="G8" s="12">
        <v>39380</v>
      </c>
      <c r="H8" s="13">
        <f>IF(F8=0,1,($F$1-G8)/F8)</f>
        <v>-0.03</v>
      </c>
      <c r="I8" s="10">
        <v>20</v>
      </c>
      <c r="J8" s="10">
        <v>120</v>
      </c>
      <c r="AA8" t="s">
        <v>45</v>
      </c>
      <c r="AB8"/>
    </row>
    <row r="9" ht="12.75">
      <c r="AA9" t="s">
        <v>46</v>
      </c>
    </row>
    <row r="10" ht="12.75">
      <c r="AA10" t="s">
        <v>47</v>
      </c>
    </row>
    <row r="11" ht="12.75">
      <c r="AA11" t="s">
        <v>48</v>
      </c>
    </row>
    <row r="12" spans="2:27" ht="15">
      <c r="B12" s="18" t="s">
        <v>56</v>
      </c>
      <c r="AA12" t="s">
        <v>49</v>
      </c>
    </row>
    <row r="13" ht="12.75">
      <c r="AA13" t="s">
        <v>50</v>
      </c>
    </row>
    <row r="14" ht="12.75">
      <c r="AA14" t="s">
        <v>51</v>
      </c>
    </row>
    <row r="15" ht="12.75">
      <c r="AA15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7" r:id="rId3"/>
  <headerFooter alignWithMargins="0">
    <oddHeader>&amp;RПриложение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SheetLayoutView="100" zoomScalePageLayoutView="0" workbookViewId="0" topLeftCell="C1">
      <pane ySplit="4" topLeftCell="A5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7.00390625" style="25" customWidth="1"/>
    <col min="2" max="2" width="9.125" style="33" customWidth="1"/>
    <col min="3" max="3" width="58.00390625" style="25" customWidth="1"/>
    <col min="4" max="4" width="7.75390625" style="34" customWidth="1"/>
    <col min="5" max="5" width="11.75390625" style="34" customWidth="1"/>
    <col min="6" max="6" width="9.125" style="25" customWidth="1"/>
    <col min="7" max="7" width="9.75390625" style="25" customWidth="1"/>
    <col min="8" max="8" width="10.875" style="25" customWidth="1"/>
    <col min="9" max="9" width="10.75390625" style="25" customWidth="1"/>
    <col min="10" max="10" width="9.25390625" style="25" customWidth="1"/>
    <col min="11" max="16384" width="9.125" style="25" customWidth="1"/>
  </cols>
  <sheetData>
    <row r="1" spans="2:8" ht="12.75">
      <c r="B1" s="3"/>
      <c r="C1" s="31" t="s">
        <v>55</v>
      </c>
      <c r="D1" s="61">
        <v>42064</v>
      </c>
      <c r="E1" s="62"/>
      <c r="F1" s="32"/>
      <c r="H1" s="19" t="s">
        <v>75</v>
      </c>
    </row>
    <row r="2" ht="12.75">
      <c r="D2" s="28"/>
    </row>
    <row r="3" spans="4:6" ht="12.75">
      <c r="D3" s="35"/>
      <c r="F3" s="36"/>
    </row>
    <row r="4" spans="1:11" ht="67.5" customHeight="1">
      <c r="A4" s="20" t="s">
        <v>9</v>
      </c>
      <c r="B4" s="20" t="s">
        <v>24</v>
      </c>
      <c r="C4" s="22" t="s">
        <v>1</v>
      </c>
      <c r="D4" s="29" t="s">
        <v>3</v>
      </c>
      <c r="E4" s="29" t="s">
        <v>2</v>
      </c>
      <c r="F4" s="20" t="s">
        <v>4</v>
      </c>
      <c r="G4" s="20" t="s">
        <v>10</v>
      </c>
      <c r="H4" s="20" t="s">
        <v>11</v>
      </c>
      <c r="I4" s="20" t="s">
        <v>59</v>
      </c>
      <c r="J4" s="20" t="s">
        <v>60</v>
      </c>
      <c r="K4" s="37"/>
    </row>
    <row r="5" spans="1:12" ht="12.75" customHeight="1">
      <c r="A5" s="32"/>
      <c r="B5" s="41"/>
      <c r="C5" s="38" t="s">
        <v>61</v>
      </c>
      <c r="D5" s="30">
        <v>90</v>
      </c>
      <c r="E5" s="40">
        <v>41951</v>
      </c>
      <c r="F5" s="50">
        <f aca="true" t="shared" si="0" ref="F5:F10">IF(D5=0,1,($D$1-E5)/D5)</f>
        <v>1.26</v>
      </c>
      <c r="G5" s="51">
        <v>6</v>
      </c>
      <c r="H5" s="52">
        <f aca="true" t="shared" si="1" ref="H5:H10">G5*J5</f>
        <v>9</v>
      </c>
      <c r="I5" s="53"/>
      <c r="J5" s="23">
        <v>1.5</v>
      </c>
      <c r="L5" s="54"/>
    </row>
    <row r="6" spans="1:12" ht="12.75" customHeight="1">
      <c r="A6" s="32"/>
      <c r="B6" s="41"/>
      <c r="C6" s="38" t="s">
        <v>62</v>
      </c>
      <c r="D6" s="30">
        <v>90</v>
      </c>
      <c r="E6" s="40">
        <v>41953</v>
      </c>
      <c r="F6" s="50">
        <f t="shared" si="0"/>
        <v>1.23</v>
      </c>
      <c r="G6" s="51">
        <v>25</v>
      </c>
      <c r="H6" s="52">
        <f t="shared" si="1"/>
        <v>88</v>
      </c>
      <c r="I6" s="53"/>
      <c r="J6" s="23">
        <v>3.5</v>
      </c>
      <c r="L6" s="54"/>
    </row>
    <row r="7" spans="1:12" ht="12.75" customHeight="1">
      <c r="A7" s="32"/>
      <c r="B7" s="41"/>
      <c r="C7" s="38" t="s">
        <v>65</v>
      </c>
      <c r="D7" s="39">
        <v>120</v>
      </c>
      <c r="E7" s="40">
        <v>41923</v>
      </c>
      <c r="F7" s="50">
        <f t="shared" si="0"/>
        <v>1.18</v>
      </c>
      <c r="G7" s="51">
        <v>56</v>
      </c>
      <c r="H7" s="52">
        <f t="shared" si="1"/>
        <v>336</v>
      </c>
      <c r="I7" s="53"/>
      <c r="J7" s="23">
        <v>6</v>
      </c>
      <c r="L7" s="54"/>
    </row>
    <row r="8" spans="1:10" ht="12.75" customHeight="1">
      <c r="A8" s="32"/>
      <c r="B8" s="41"/>
      <c r="C8" s="38" t="s">
        <v>64</v>
      </c>
      <c r="D8" s="39">
        <v>180</v>
      </c>
      <c r="E8" s="40">
        <v>41887</v>
      </c>
      <c r="F8" s="21">
        <f t="shared" si="0"/>
        <v>0.98</v>
      </c>
      <c r="G8" s="26">
        <v>4</v>
      </c>
      <c r="H8" s="42">
        <f t="shared" si="1"/>
        <v>24</v>
      </c>
      <c r="I8" s="32"/>
      <c r="J8" s="23">
        <v>6</v>
      </c>
    </row>
    <row r="9" spans="1:10" ht="12.75" customHeight="1">
      <c r="A9" s="32"/>
      <c r="B9" s="41"/>
      <c r="C9" s="38" t="s">
        <v>66</v>
      </c>
      <c r="D9" s="39">
        <v>180</v>
      </c>
      <c r="E9" s="40">
        <v>41891</v>
      </c>
      <c r="F9" s="21">
        <f t="shared" si="0"/>
        <v>0.96</v>
      </c>
      <c r="G9" s="26">
        <v>84</v>
      </c>
      <c r="H9" s="27">
        <f t="shared" si="1"/>
        <v>504</v>
      </c>
      <c r="I9" s="32"/>
      <c r="J9" s="23">
        <v>6</v>
      </c>
    </row>
    <row r="10" spans="1:10" ht="12.75" customHeight="1">
      <c r="A10" s="32"/>
      <c r="B10" s="41"/>
      <c r="C10" s="38" t="s">
        <v>71</v>
      </c>
      <c r="D10" s="39">
        <v>120</v>
      </c>
      <c r="E10" s="40">
        <v>41949</v>
      </c>
      <c r="F10" s="21">
        <f t="shared" si="0"/>
        <v>0.96</v>
      </c>
      <c r="G10" s="26">
        <v>6</v>
      </c>
      <c r="H10" s="27">
        <f t="shared" si="1"/>
        <v>15</v>
      </c>
      <c r="I10" s="32"/>
      <c r="J10" s="23">
        <v>2.5</v>
      </c>
    </row>
    <row r="11" spans="3:10" ht="37.5" customHeight="1">
      <c r="C11" s="55" t="s">
        <v>72</v>
      </c>
      <c r="D11" s="56"/>
      <c r="E11" s="57"/>
      <c r="F11" s="58"/>
      <c r="G11" s="60">
        <f>SUM(G5:G10)</f>
        <v>181</v>
      </c>
      <c r="H11" s="59">
        <f>SUM(H5:H10)</f>
        <v>976</v>
      </c>
      <c r="I11" s="59">
        <f>SUM(I5:I10)</f>
        <v>0</v>
      </c>
      <c r="J11" s="23"/>
    </row>
    <row r="12" spans="3:10" ht="12.75" customHeight="1">
      <c r="C12" s="38" t="s">
        <v>63</v>
      </c>
      <c r="D12" s="30">
        <v>270</v>
      </c>
      <c r="E12" s="40">
        <v>41932</v>
      </c>
      <c r="F12" s="21">
        <f>IF(D12=0,1,($D$1-E12)/D12)</f>
        <v>0.49</v>
      </c>
      <c r="G12" s="26">
        <v>33</v>
      </c>
      <c r="H12" s="27">
        <f>G12*J12</f>
        <v>198</v>
      </c>
      <c r="I12" s="32"/>
      <c r="J12" s="23">
        <v>6</v>
      </c>
    </row>
    <row r="13" spans="3:10" ht="12.75" customHeight="1">
      <c r="C13" s="38" t="s">
        <v>70</v>
      </c>
      <c r="D13" s="39">
        <v>270</v>
      </c>
      <c r="E13" s="40">
        <v>41933</v>
      </c>
      <c r="F13" s="21">
        <f>IF(D13=0,1,($D$1-E13)/D13)</f>
        <v>0.49</v>
      </c>
      <c r="G13" s="26">
        <v>5</v>
      </c>
      <c r="H13" s="42">
        <f>G13*J13</f>
        <v>30</v>
      </c>
      <c r="I13" s="32"/>
      <c r="J13" s="23">
        <v>6</v>
      </c>
    </row>
    <row r="14" spans="3:10" ht="12.75" customHeight="1">
      <c r="C14" s="38" t="s">
        <v>68</v>
      </c>
      <c r="D14" s="39">
        <v>270</v>
      </c>
      <c r="E14" s="40">
        <v>41934</v>
      </c>
      <c r="F14" s="21">
        <f>IF(D14=0,1,($D$1-E14)/D14)</f>
        <v>0.48</v>
      </c>
      <c r="G14" s="26">
        <v>3</v>
      </c>
      <c r="H14" s="42">
        <f>G14*J14</f>
        <v>4</v>
      </c>
      <c r="I14" s="32"/>
      <c r="J14" s="23">
        <v>1.38</v>
      </c>
    </row>
    <row r="15" spans="3:10" ht="12.75" customHeight="1">
      <c r="C15" s="43" t="s">
        <v>73</v>
      </c>
      <c r="D15" s="44"/>
      <c r="E15" s="45"/>
      <c r="F15" s="46"/>
      <c r="G15" s="47">
        <f>SUM(G12:G14)</f>
        <v>41</v>
      </c>
      <c r="H15" s="47">
        <f>SUM(H12:H14)</f>
        <v>232</v>
      </c>
      <c r="I15" s="32"/>
      <c r="J15" s="23"/>
    </row>
    <row r="16" spans="3:10" ht="12.75" customHeight="1">
      <c r="C16" s="38" t="s">
        <v>69</v>
      </c>
      <c r="D16" s="39">
        <v>360</v>
      </c>
      <c r="E16" s="40">
        <v>41961</v>
      </c>
      <c r="F16" s="21">
        <f>IF(D16=0,1,($D$1-E16)/D16)</f>
        <v>0.29</v>
      </c>
      <c r="G16" s="26">
        <v>61</v>
      </c>
      <c r="H16" s="27">
        <f>G16*J16</f>
        <v>366</v>
      </c>
      <c r="I16" s="32"/>
      <c r="J16" s="23">
        <v>6</v>
      </c>
    </row>
    <row r="17" spans="3:10" ht="12.75" customHeight="1">
      <c r="C17" s="38" t="s">
        <v>67</v>
      </c>
      <c r="D17" s="39">
        <v>360</v>
      </c>
      <c r="E17" s="40">
        <v>41962</v>
      </c>
      <c r="F17" s="21">
        <f>IF(D17=0,1,($D$1-E17)/D17)</f>
        <v>0.28</v>
      </c>
      <c r="G17" s="26">
        <v>30</v>
      </c>
      <c r="H17" s="27">
        <f>G17*J17</f>
        <v>180</v>
      </c>
      <c r="I17" s="32"/>
      <c r="J17" s="23">
        <v>6</v>
      </c>
    </row>
    <row r="18" spans="7:8" ht="12.75" customHeight="1">
      <c r="G18" s="24">
        <f>SUM(G16:G17)</f>
        <v>91</v>
      </c>
      <c r="H18" s="24">
        <f>SUM(H16:H17)</f>
        <v>546</v>
      </c>
    </row>
    <row r="20" spans="5:8" ht="12.75">
      <c r="E20" s="48" t="s">
        <v>74</v>
      </c>
      <c r="F20" s="48"/>
      <c r="G20" s="49">
        <f>G18+G15+G11</f>
        <v>313</v>
      </c>
      <c r="H20" s="49">
        <f>H18+H15+H11</f>
        <v>1754</v>
      </c>
    </row>
  </sheetData>
  <sheetProtection/>
  <mergeCells count="1">
    <mergeCell ref="D1:E1"/>
  </mergeCells>
  <printOptions/>
  <pageMargins left="0.1968503937007874" right="0.1968503937007874" top="0.2755905511811024" bottom="0.2362204724409449" header="0.5118110236220472" footer="0.5118110236220472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negeller</dc:creator>
  <cp:keywords/>
  <dc:description/>
  <cp:lastModifiedBy>Стас</cp:lastModifiedBy>
  <cp:lastPrinted>2015-02-17T04:40:50Z</cp:lastPrinted>
  <dcterms:created xsi:type="dcterms:W3CDTF">2006-12-07T10:38:03Z</dcterms:created>
  <dcterms:modified xsi:type="dcterms:W3CDTF">2015-06-23T03:48:22Z</dcterms:modified>
  <cp:category/>
  <cp:version/>
  <cp:contentType/>
  <cp:contentStatus/>
</cp:coreProperties>
</file>