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990" activeTab="0"/>
  </bookViews>
  <sheets>
    <sheet name="Отчет ревизи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Ленка</author>
  </authors>
  <commentList>
    <comment ref="E53" authorId="0">
      <text>
        <r>
          <rPr>
            <sz val="8"/>
            <rFont val="Tahoma"/>
            <family val="2"/>
          </rPr>
          <t>Значение ревизии 06.07.2014</t>
        </r>
      </text>
    </comment>
    <comment ref="E54" authorId="0">
      <text>
        <r>
          <rPr>
            <sz val="8"/>
            <rFont val="Tahoma"/>
            <family val="2"/>
          </rPr>
          <t>Сумма денег в кассе на начало смены, предполагается, что значение будем заносить в ручную</t>
        </r>
      </text>
    </comment>
    <comment ref="E59" authorId="0">
      <text>
        <r>
          <rPr>
            <sz val="8"/>
            <rFont val="Tahoma"/>
            <family val="2"/>
          </rPr>
          <t>На данный момент расчет усушки колбасы происходит следующим образом, в нашей программе на определенные виды колбасы раставлены % усушки.
Например, колбаса докторская целофан - 0,005%, сосиски венские в натуральной оболочке - 0,007% и т.д.</t>
        </r>
      </text>
    </comment>
    <comment ref="E62" authorId="0">
      <text>
        <r>
          <rPr>
            <sz val="8"/>
            <rFont val="Tahoma"/>
            <family val="2"/>
          </rPr>
          <t xml:space="preserve">Значение ревизии на 13.07.2014
</t>
        </r>
      </text>
    </comment>
    <comment ref="C11" authorId="0">
      <text>
        <r>
          <rPr>
            <sz val="8"/>
            <rFont val="Tahoma"/>
            <family val="2"/>
          </rPr>
          <t>Номер накладной поставщика</t>
        </r>
      </text>
    </comment>
    <comment ref="B11" authorId="0">
      <text>
        <r>
          <rPr>
            <sz val="8"/>
            <rFont val="Tahoma"/>
            <family val="2"/>
          </rPr>
          <t>День недели</t>
        </r>
      </text>
    </comment>
    <comment ref="C8" authorId="0">
      <text>
        <r>
          <rPr>
            <sz val="8"/>
            <rFont val="Tahoma"/>
            <family val="2"/>
          </rPr>
          <t>Дата начала смены</t>
        </r>
      </text>
    </comment>
    <comment ref="E8" authorId="0">
      <text>
        <r>
          <rPr>
            <sz val="8"/>
            <rFont val="Tahoma"/>
            <family val="2"/>
          </rPr>
          <t>Дата окончания смены</t>
        </r>
      </text>
    </comment>
    <comment ref="D11" authorId="0">
      <text>
        <r>
          <rPr>
            <sz val="8"/>
            <rFont val="Tahoma"/>
            <family val="2"/>
          </rPr>
          <t>Название поставщика</t>
        </r>
      </text>
    </comment>
    <comment ref="E11" authorId="0">
      <text>
        <r>
          <rPr>
            <sz val="8"/>
            <rFont val="Tahoma"/>
            <family val="2"/>
          </rPr>
          <t>Сумма по накладной в закупочной цене</t>
        </r>
      </text>
    </comment>
    <comment ref="F11" authorId="0">
      <text>
        <r>
          <rPr>
            <sz val="8"/>
            <rFont val="Tahoma"/>
            <family val="2"/>
          </rPr>
          <t>Сумма по накладной с наценкой магазина</t>
        </r>
      </text>
    </comment>
    <comment ref="G11" authorId="0">
      <text>
        <r>
          <rPr>
            <sz val="8"/>
            <rFont val="Tahoma"/>
            <family val="2"/>
          </rPr>
          <t>Процент наценки</t>
        </r>
      </text>
    </comment>
    <comment ref="H11" authorId="0">
      <text>
        <r>
          <rPr>
            <sz val="8"/>
            <rFont val="Tahoma"/>
            <family val="2"/>
          </rPr>
          <t>Выручка - каждый день магазин сдает выручку в кассу, предполагается, что значение будем заводить в ручную</t>
        </r>
      </text>
    </comment>
    <comment ref="I11" authorId="0">
      <text>
        <r>
          <rPr>
            <sz val="8"/>
            <rFont val="Tahoma"/>
            <family val="2"/>
          </rPr>
          <t>Перемещение товара между магазинами, сумма товара в продажных ценах</t>
        </r>
      </text>
    </comment>
    <comment ref="J11" authorId="0">
      <text>
        <r>
          <rPr>
            <sz val="8"/>
            <rFont val="Tahoma"/>
            <family val="2"/>
          </rPr>
          <t>Уценка товара в течении рабочей недели -
товар, у которого подходит срок годности;
товар, потерявший товарный вид
и пр.</t>
        </r>
      </text>
    </comment>
    <comment ref="K11" authorId="0">
      <text>
        <r>
          <rPr>
            <sz val="8"/>
            <rFont val="Tahoma"/>
            <family val="2"/>
          </rPr>
          <t xml:space="preserve">Списание товара в течении рабочей недели </t>
        </r>
      </text>
    </comment>
    <comment ref="E55" authorId="0">
      <text>
        <r>
          <rPr>
            <sz val="8"/>
            <rFont val="Tahoma"/>
            <family val="2"/>
          </rPr>
          <t>Сумма по столбику F - сумма товара, привезенного за рабочую неделю</t>
        </r>
        <r>
          <rPr>
            <sz val="8"/>
            <rFont val="Tahoma"/>
            <family val="0"/>
          </rPr>
          <t xml:space="preserve">
</t>
        </r>
      </text>
    </comment>
    <comment ref="E56" authorId="0">
      <text>
        <r>
          <rPr>
            <sz val="8"/>
            <rFont val="Tahoma"/>
            <family val="2"/>
          </rPr>
          <t>Сумма столбика I</t>
        </r>
      </text>
    </comment>
    <comment ref="E57" authorId="0">
      <text>
        <r>
          <rPr>
            <sz val="8"/>
            <rFont val="Tahoma"/>
            <family val="2"/>
          </rPr>
          <t>Сумма столбика J</t>
        </r>
      </text>
    </comment>
    <comment ref="E58" authorId="0">
      <text>
        <r>
          <rPr>
            <sz val="8"/>
            <rFont val="Tahoma"/>
            <family val="2"/>
          </rPr>
          <t>Сумма столбика K</t>
        </r>
      </text>
    </comment>
    <comment ref="E60" authorId="0">
      <text>
        <r>
          <rPr>
            <sz val="8"/>
            <rFont val="Tahoma"/>
            <family val="2"/>
          </rPr>
          <t>Сумма столбика H</t>
        </r>
      </text>
    </comment>
    <comment ref="E61" authorId="0">
      <text>
        <r>
          <rPr>
            <sz val="8"/>
            <rFont val="Tahoma"/>
            <family val="2"/>
          </rPr>
          <t>Сумма денег в кассе на конец смены, предполагается, что значение будем заносить в ручную</t>
        </r>
      </text>
    </comment>
    <comment ref="E64" authorId="0">
      <text>
        <r>
          <rPr>
            <sz val="8"/>
            <rFont val="Tahoma"/>
            <family val="2"/>
          </rPr>
          <t>Расчет недели (проверка) = остаток на нач.периода + кассовый остаток на нач.смены + привоз товара - увоз - уценка - списание - усушка - выручка - кассовый остаток на кон.смены - остаток товара на кон.периода. Значение должно быть нулевым.</t>
        </r>
      </text>
    </comment>
    <comment ref="D18" authorId="0">
      <text>
        <r>
          <rPr>
            <sz val="8"/>
            <rFont val="Tahoma"/>
            <family val="2"/>
          </rPr>
          <t xml:space="preserve">Товар перевезенный из другого магазина. 
См. ячейку I12 - увоз из магазина Сверчок на 1254 руб. в магазин Портос, соотвественно, в отчете по магазину Портос сумма 1254 руб. будет стоять в столбике приходов за неделю (D, E, F)
</t>
        </r>
      </text>
    </comment>
  </commentList>
</comments>
</file>

<file path=xl/sharedStrings.xml><?xml version="1.0" encoding="utf-8"?>
<sst xmlns="http://schemas.openxmlformats.org/spreadsheetml/2006/main" count="89" uniqueCount="52">
  <si>
    <t xml:space="preserve">Ревизия в магазине </t>
  </si>
  <si>
    <t>Сверчок</t>
  </si>
  <si>
    <t>Период</t>
  </si>
  <si>
    <t>Поставщик</t>
  </si>
  <si>
    <t>Дата</t>
  </si>
  <si>
    <t>Выручка</t>
  </si>
  <si>
    <t>Уценка</t>
  </si>
  <si>
    <t>Списание</t>
  </si>
  <si>
    <t>Усушка колбасы</t>
  </si>
  <si>
    <t>№ накл.</t>
  </si>
  <si>
    <t>Увоз</t>
  </si>
  <si>
    <t>Сумма закуп.</t>
  </si>
  <si>
    <t>Сумма прод.</t>
  </si>
  <si>
    <t>ВСА132358</t>
  </si>
  <si>
    <t>БС1244</t>
  </si>
  <si>
    <t>ДСФ52431</t>
  </si>
  <si>
    <t>Сервис-плюс</t>
  </si>
  <si>
    <t>Бизнес-столца</t>
  </si>
  <si>
    <t>Омнилогистик</t>
  </si>
  <si>
    <t>ОптТорг</t>
  </si>
  <si>
    <t>МегаПрайм</t>
  </si>
  <si>
    <t>Ос и Ко</t>
  </si>
  <si>
    <t>Фрегат</t>
  </si>
  <si>
    <t>Логистик дистрибьюшен</t>
  </si>
  <si>
    <t>Останкино</t>
  </si>
  <si>
    <t>%</t>
  </si>
  <si>
    <t>Магазин Гудкова</t>
  </si>
  <si>
    <t>Карамель трейдинг</t>
  </si>
  <si>
    <t>Магазин Кирова</t>
  </si>
  <si>
    <t>Жуковский хлеб</t>
  </si>
  <si>
    <t>Фрукты</t>
  </si>
  <si>
    <t>Дн.</t>
  </si>
  <si>
    <t>Пн</t>
  </si>
  <si>
    <t>Вт</t>
  </si>
  <si>
    <t>Ср</t>
  </si>
  <si>
    <t>Чт</t>
  </si>
  <si>
    <t>Пт</t>
  </si>
  <si>
    <t>Сб</t>
  </si>
  <si>
    <t>Вс</t>
  </si>
  <si>
    <t>Остаток товара на нач.периода</t>
  </si>
  <si>
    <t>Кассовый остаток на нач.смены</t>
  </si>
  <si>
    <t>Привоз товара</t>
  </si>
  <si>
    <t>Кассовый остаток на кон.смены</t>
  </si>
  <si>
    <t>Остаток товара на кон.периода</t>
  </si>
  <si>
    <t>Недостача/Плюс</t>
  </si>
  <si>
    <t>+</t>
  </si>
  <si>
    <t>-</t>
  </si>
  <si>
    <t xml:space="preserve">Продавцы </t>
  </si>
  <si>
    <t>Борш О./Мусатова Т.</t>
  </si>
  <si>
    <t>цифры</t>
  </si>
  <si>
    <t xml:space="preserve"> - значение, вводимые в ручную (не расчетные)</t>
  </si>
  <si>
    <t>Данный отчет требуется для контроля работы магазина в течении отчетного периода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</si>
</sst>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dd/mm/yy;@"/>
    <numFmt numFmtId="167" formatCode="d/m/yy;@"/>
    <numFmt numFmtId="168" formatCode="#,##0.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4" fontId="2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2" fillId="0" borderId="15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5" zoomScaleNormal="85" workbookViewId="0" topLeftCell="A1">
      <selection activeCell="L24" sqref="L24"/>
    </sheetView>
  </sheetViews>
  <sheetFormatPr defaultColWidth="9.00390625" defaultRowHeight="12.75"/>
  <cols>
    <col min="1" max="1" width="10.625" style="3" customWidth="1"/>
    <col min="2" max="2" width="4.125" style="3" customWidth="1"/>
    <col min="3" max="3" width="12.00390625" style="3" customWidth="1"/>
    <col min="4" max="4" width="22.625" style="3" customWidth="1"/>
    <col min="5" max="6" width="12.625" style="6" customWidth="1"/>
    <col min="7" max="7" width="3.375" style="8" customWidth="1"/>
    <col min="8" max="11" width="12.00390625" style="6" customWidth="1"/>
    <col min="12" max="12" width="12.625" style="3" customWidth="1"/>
    <col min="13" max="16384" width="8.875" style="3" customWidth="1"/>
  </cols>
  <sheetData>
    <row r="1" ht="12.75">
      <c r="A1" s="3" t="s">
        <v>51</v>
      </c>
    </row>
    <row r="2" ht="12.75"/>
    <row r="3" ht="12.75"/>
    <row r="4" spans="1:2" ht="12.75">
      <c r="A4" s="65" t="s">
        <v>49</v>
      </c>
      <c r="B4" s="3" t="s">
        <v>50</v>
      </c>
    </row>
    <row r="5" ht="12.75"/>
    <row r="6" spans="1:5" ht="12.75">
      <c r="A6" s="2" t="s">
        <v>0</v>
      </c>
      <c r="B6" s="2"/>
      <c r="C6" s="2"/>
      <c r="D6" s="2"/>
      <c r="E6" s="20" t="s">
        <v>1</v>
      </c>
    </row>
    <row r="7" ht="12.75"/>
    <row r="8" spans="1:5" ht="12.75">
      <c r="A8" s="2" t="s">
        <v>2</v>
      </c>
      <c r="B8" s="2"/>
      <c r="C8" s="61">
        <v>41827</v>
      </c>
      <c r="D8" s="61"/>
      <c r="E8" s="61">
        <v>41833</v>
      </c>
    </row>
    <row r="9" spans="1:5" ht="12.75">
      <c r="A9" s="2" t="s">
        <v>47</v>
      </c>
      <c r="B9" s="2"/>
      <c r="C9" s="5" t="s">
        <v>48</v>
      </c>
      <c r="D9" s="5"/>
      <c r="E9" s="5"/>
    </row>
    <row r="10" ht="12.75"/>
    <row r="11" spans="1:11" ht="13.5" thickBot="1">
      <c r="A11" s="2" t="s">
        <v>4</v>
      </c>
      <c r="B11" s="2" t="s">
        <v>31</v>
      </c>
      <c r="C11" s="2" t="s">
        <v>9</v>
      </c>
      <c r="D11" s="2" t="s">
        <v>3</v>
      </c>
      <c r="E11" s="48" t="s">
        <v>11</v>
      </c>
      <c r="F11" s="48" t="s">
        <v>12</v>
      </c>
      <c r="G11" s="21" t="s">
        <v>25</v>
      </c>
      <c r="H11" s="48" t="s">
        <v>5</v>
      </c>
      <c r="I11" s="48" t="s">
        <v>10</v>
      </c>
      <c r="J11" s="48" t="s">
        <v>6</v>
      </c>
      <c r="K11" s="48" t="s">
        <v>7</v>
      </c>
    </row>
    <row r="12" spans="1:11" ht="12.75">
      <c r="A12" s="30">
        <v>41827</v>
      </c>
      <c r="B12" s="28" t="s">
        <v>32</v>
      </c>
      <c r="C12" s="9" t="s">
        <v>13</v>
      </c>
      <c r="D12" s="9" t="s">
        <v>16</v>
      </c>
      <c r="E12" s="49">
        <v>4568</v>
      </c>
      <c r="F12" s="49">
        <f>E12*1.35</f>
        <v>6166.8</v>
      </c>
      <c r="G12" s="10">
        <v>35</v>
      </c>
      <c r="H12" s="64">
        <v>50000</v>
      </c>
      <c r="I12" s="49">
        <v>1254</v>
      </c>
      <c r="J12" s="49">
        <v>145</v>
      </c>
      <c r="K12" s="50">
        <v>78</v>
      </c>
    </row>
    <row r="13" spans="1:11" ht="12.75">
      <c r="A13" s="31"/>
      <c r="B13" s="4"/>
      <c r="C13" s="4" t="s">
        <v>14</v>
      </c>
      <c r="D13" s="4" t="s">
        <v>17</v>
      </c>
      <c r="E13" s="51">
        <v>3258</v>
      </c>
      <c r="F13" s="51">
        <f>E13*1.35</f>
        <v>4398.3</v>
      </c>
      <c r="G13" s="13">
        <v>35</v>
      </c>
      <c r="H13" s="51"/>
      <c r="I13" s="51">
        <v>326</v>
      </c>
      <c r="J13" s="51"/>
      <c r="K13" s="52"/>
    </row>
    <row r="14" spans="1:11" ht="12.75">
      <c r="A14" s="31"/>
      <c r="B14" s="4"/>
      <c r="C14" s="4">
        <v>23565</v>
      </c>
      <c r="D14" s="4" t="s">
        <v>18</v>
      </c>
      <c r="E14" s="51">
        <v>4263</v>
      </c>
      <c r="F14" s="51">
        <f>E14*1.35</f>
        <v>5755.05</v>
      </c>
      <c r="G14" s="13">
        <v>35</v>
      </c>
      <c r="H14" s="51"/>
      <c r="I14" s="51">
        <v>425</v>
      </c>
      <c r="J14" s="51"/>
      <c r="K14" s="52"/>
    </row>
    <row r="15" spans="1:11" ht="12.75">
      <c r="A15" s="31"/>
      <c r="B15" s="4"/>
      <c r="C15" s="4">
        <v>1254</v>
      </c>
      <c r="D15" s="4" t="s">
        <v>19</v>
      </c>
      <c r="E15" s="51">
        <v>5324</v>
      </c>
      <c r="F15" s="51">
        <f>E15*1.25</f>
        <v>6655</v>
      </c>
      <c r="G15" s="13">
        <v>25</v>
      </c>
      <c r="H15" s="51"/>
      <c r="I15" s="51"/>
      <c r="J15" s="51"/>
      <c r="K15" s="52"/>
    </row>
    <row r="16" spans="1:11" ht="12.75">
      <c r="A16" s="31"/>
      <c r="B16" s="4"/>
      <c r="C16" s="4">
        <v>3254</v>
      </c>
      <c r="D16" s="4" t="s">
        <v>20</v>
      </c>
      <c r="E16" s="51">
        <v>2569</v>
      </c>
      <c r="F16" s="51">
        <f>E16*1.25</f>
        <v>3211.25</v>
      </c>
      <c r="G16" s="13">
        <v>25</v>
      </c>
      <c r="H16" s="51"/>
      <c r="I16" s="51"/>
      <c r="J16" s="51"/>
      <c r="K16" s="52"/>
    </row>
    <row r="17" spans="1:11" ht="12.75">
      <c r="A17" s="31"/>
      <c r="B17" s="4"/>
      <c r="C17" s="4">
        <v>3658412</v>
      </c>
      <c r="D17" s="4" t="s">
        <v>21</v>
      </c>
      <c r="E17" s="51">
        <v>1236</v>
      </c>
      <c r="F17" s="51">
        <f>E17*1.35</f>
        <v>1668.6000000000001</v>
      </c>
      <c r="G17" s="13">
        <v>35</v>
      </c>
      <c r="H17" s="51"/>
      <c r="I17" s="51"/>
      <c r="J17" s="51"/>
      <c r="K17" s="52"/>
    </row>
    <row r="18" spans="1:11" ht="12.75">
      <c r="A18" s="31"/>
      <c r="B18" s="4"/>
      <c r="C18" s="4"/>
      <c r="D18" s="4" t="s">
        <v>26</v>
      </c>
      <c r="E18" s="51"/>
      <c r="F18" s="51">
        <v>4569</v>
      </c>
      <c r="G18" s="13"/>
      <c r="H18" s="51"/>
      <c r="I18" s="51"/>
      <c r="J18" s="51"/>
      <c r="K18" s="52"/>
    </row>
    <row r="19" spans="1:11" ht="12.75">
      <c r="A19" s="31"/>
      <c r="B19" s="4"/>
      <c r="C19" s="4">
        <v>215488</v>
      </c>
      <c r="D19" s="4" t="s">
        <v>22</v>
      </c>
      <c r="E19" s="51">
        <v>8321</v>
      </c>
      <c r="F19" s="51">
        <f>E19*1.35</f>
        <v>11233.35</v>
      </c>
      <c r="G19" s="13">
        <v>35</v>
      </c>
      <c r="H19" s="51"/>
      <c r="I19" s="51"/>
      <c r="J19" s="51"/>
      <c r="K19" s="52"/>
    </row>
    <row r="20" spans="1:11" ht="12.75">
      <c r="A20" s="31"/>
      <c r="B20" s="4"/>
      <c r="C20" s="4" t="s">
        <v>15</v>
      </c>
      <c r="D20" s="4" t="s">
        <v>23</v>
      </c>
      <c r="E20" s="51">
        <v>3587</v>
      </c>
      <c r="F20" s="51">
        <f>E20*1.35</f>
        <v>4842.450000000001</v>
      </c>
      <c r="G20" s="13">
        <v>35</v>
      </c>
      <c r="H20" s="51"/>
      <c r="I20" s="51"/>
      <c r="J20" s="51"/>
      <c r="K20" s="52"/>
    </row>
    <row r="21" spans="1:11" ht="13.5" thickBot="1">
      <c r="A21" s="32"/>
      <c r="B21" s="15"/>
      <c r="C21" s="15">
        <v>3256581</v>
      </c>
      <c r="D21" s="15" t="s">
        <v>24</v>
      </c>
      <c r="E21" s="53">
        <v>3654</v>
      </c>
      <c r="F21" s="53">
        <f>E21*1.25</f>
        <v>4567.5</v>
      </c>
      <c r="G21" s="17">
        <v>25</v>
      </c>
      <c r="H21" s="53"/>
      <c r="I21" s="53"/>
      <c r="J21" s="53"/>
      <c r="K21" s="54"/>
    </row>
    <row r="22" spans="1:11" ht="12.75">
      <c r="A22" s="30">
        <v>41828</v>
      </c>
      <c r="B22" s="28" t="s">
        <v>33</v>
      </c>
      <c r="C22" s="9">
        <v>1254</v>
      </c>
      <c r="D22" s="9" t="s">
        <v>19</v>
      </c>
      <c r="E22" s="49">
        <v>9325</v>
      </c>
      <c r="F22" s="49">
        <f>E22*1.25</f>
        <v>11656.25</v>
      </c>
      <c r="G22" s="10">
        <v>25</v>
      </c>
      <c r="H22" s="64">
        <v>40000</v>
      </c>
      <c r="I22" s="49">
        <v>587</v>
      </c>
      <c r="J22" s="49"/>
      <c r="K22" s="50"/>
    </row>
    <row r="23" spans="1:11" ht="12.75">
      <c r="A23" s="31"/>
      <c r="B23" s="4"/>
      <c r="C23" s="4">
        <v>3254</v>
      </c>
      <c r="D23" s="4" t="s">
        <v>20</v>
      </c>
      <c r="E23" s="51">
        <v>4698</v>
      </c>
      <c r="F23" s="51">
        <f>E23*1.25</f>
        <v>5872.5</v>
      </c>
      <c r="G23" s="13">
        <v>25</v>
      </c>
      <c r="H23" s="51"/>
      <c r="I23" s="51">
        <v>6597</v>
      </c>
      <c r="J23" s="51"/>
      <c r="K23" s="52"/>
    </row>
    <row r="24" spans="1:11" ht="12.75">
      <c r="A24" s="31"/>
      <c r="B24" s="4"/>
      <c r="C24" s="4">
        <v>3658412</v>
      </c>
      <c r="D24" s="4" t="s">
        <v>21</v>
      </c>
      <c r="E24" s="51">
        <v>1236</v>
      </c>
      <c r="F24" s="51">
        <f>E24*1.35</f>
        <v>1668.6000000000001</v>
      </c>
      <c r="G24" s="13">
        <v>35</v>
      </c>
      <c r="H24" s="51"/>
      <c r="I24" s="51">
        <v>550</v>
      </c>
      <c r="J24" s="51"/>
      <c r="K24" s="52"/>
    </row>
    <row r="25" spans="1:11" ht="12.75">
      <c r="A25" s="31"/>
      <c r="B25" s="4"/>
      <c r="C25" s="4">
        <v>215488</v>
      </c>
      <c r="D25" s="4" t="s">
        <v>22</v>
      </c>
      <c r="E25" s="51">
        <v>8321</v>
      </c>
      <c r="F25" s="51">
        <f>E25*1.35</f>
        <v>11233.35</v>
      </c>
      <c r="G25" s="13">
        <v>35</v>
      </c>
      <c r="H25" s="51"/>
      <c r="I25" s="51"/>
      <c r="J25" s="51"/>
      <c r="K25" s="52"/>
    </row>
    <row r="26" spans="1:11" ht="12.75">
      <c r="A26" s="31"/>
      <c r="B26" s="4"/>
      <c r="C26" s="4" t="s">
        <v>15</v>
      </c>
      <c r="D26" s="4" t="s">
        <v>23</v>
      </c>
      <c r="E26" s="51">
        <v>6031.9</v>
      </c>
      <c r="F26" s="51">
        <f>E26*1.35</f>
        <v>8143.065</v>
      </c>
      <c r="G26" s="13">
        <v>35</v>
      </c>
      <c r="H26" s="51"/>
      <c r="I26" s="51"/>
      <c r="J26" s="51"/>
      <c r="K26" s="52"/>
    </row>
    <row r="27" spans="1:11" ht="13.5" thickBot="1">
      <c r="A27" s="32"/>
      <c r="B27" s="15"/>
      <c r="C27" s="15">
        <v>3256581</v>
      </c>
      <c r="D27" s="15" t="s">
        <v>24</v>
      </c>
      <c r="E27" s="53">
        <v>3654</v>
      </c>
      <c r="F27" s="53">
        <f>E27*1.25</f>
        <v>4567.5</v>
      </c>
      <c r="G27" s="17">
        <v>25</v>
      </c>
      <c r="H27" s="53"/>
      <c r="I27" s="53"/>
      <c r="J27" s="53"/>
      <c r="K27" s="54"/>
    </row>
    <row r="28" spans="1:11" ht="12.75">
      <c r="A28" s="30">
        <v>41829</v>
      </c>
      <c r="B28" s="28" t="s">
        <v>34</v>
      </c>
      <c r="C28" s="9"/>
      <c r="D28" s="9" t="s">
        <v>28</v>
      </c>
      <c r="E28" s="49"/>
      <c r="F28" s="49">
        <v>6598</v>
      </c>
      <c r="G28" s="10"/>
      <c r="H28" s="64">
        <v>47000</v>
      </c>
      <c r="I28" s="49"/>
      <c r="J28" s="49"/>
      <c r="K28" s="50">
        <v>1254</v>
      </c>
    </row>
    <row r="29" spans="1:11" ht="12.75">
      <c r="A29" s="31"/>
      <c r="B29" s="4"/>
      <c r="C29" s="4">
        <v>1254</v>
      </c>
      <c r="D29" s="4" t="s">
        <v>27</v>
      </c>
      <c r="E29" s="51">
        <v>1458</v>
      </c>
      <c r="F29" s="51">
        <f>E29*1.35</f>
        <v>1968.3000000000002</v>
      </c>
      <c r="G29" s="13">
        <v>35</v>
      </c>
      <c r="H29" s="51"/>
      <c r="I29" s="51"/>
      <c r="J29" s="51"/>
      <c r="K29" s="52"/>
    </row>
    <row r="30" spans="1:11" ht="12.75">
      <c r="A30" s="31"/>
      <c r="B30" s="4"/>
      <c r="C30" s="4">
        <v>3254</v>
      </c>
      <c r="D30" s="4" t="s">
        <v>29</v>
      </c>
      <c r="E30" s="51">
        <v>789</v>
      </c>
      <c r="F30" s="51">
        <f>E30*1.15</f>
        <v>907.3499999999999</v>
      </c>
      <c r="G30" s="13">
        <v>15</v>
      </c>
      <c r="H30" s="51"/>
      <c r="I30" s="51"/>
      <c r="J30" s="51"/>
      <c r="K30" s="52"/>
    </row>
    <row r="31" spans="1:11" ht="13.5" thickBot="1">
      <c r="A31" s="32"/>
      <c r="B31" s="15"/>
      <c r="C31" s="15">
        <v>3658412</v>
      </c>
      <c r="D31" s="15" t="s">
        <v>30</v>
      </c>
      <c r="E31" s="53">
        <v>9654</v>
      </c>
      <c r="F31" s="53">
        <f>E31*1.3</f>
        <v>12550.2</v>
      </c>
      <c r="G31" s="17">
        <v>30</v>
      </c>
      <c r="H31" s="53"/>
      <c r="I31" s="53"/>
      <c r="J31" s="53"/>
      <c r="K31" s="54"/>
    </row>
    <row r="32" spans="1:11" ht="12.75">
      <c r="A32" s="33">
        <v>41830</v>
      </c>
      <c r="B32" s="29" t="s">
        <v>35</v>
      </c>
      <c r="C32" s="22" t="s">
        <v>13</v>
      </c>
      <c r="D32" s="22" t="s">
        <v>16</v>
      </c>
      <c r="E32" s="55">
        <v>4586</v>
      </c>
      <c r="F32" s="55">
        <f>E32*1.35</f>
        <v>6191.1</v>
      </c>
      <c r="G32" s="23">
        <v>35</v>
      </c>
      <c r="H32" s="64">
        <v>61000</v>
      </c>
      <c r="I32" s="55">
        <v>453</v>
      </c>
      <c r="J32" s="55">
        <v>458</v>
      </c>
      <c r="K32" s="56"/>
    </row>
    <row r="33" spans="1:11" ht="12.75">
      <c r="A33" s="34"/>
      <c r="B33" s="24"/>
      <c r="C33" s="24" t="s">
        <v>14</v>
      </c>
      <c r="D33" s="24" t="s">
        <v>17</v>
      </c>
      <c r="E33" s="57">
        <v>7569</v>
      </c>
      <c r="F33" s="57">
        <f>E33*1.35</f>
        <v>10218.150000000001</v>
      </c>
      <c r="G33" s="25">
        <v>35</v>
      </c>
      <c r="H33" s="57"/>
      <c r="I33" s="57"/>
      <c r="J33" s="57"/>
      <c r="K33" s="58"/>
    </row>
    <row r="34" spans="1:11" ht="12.75">
      <c r="A34" s="34"/>
      <c r="B34" s="24"/>
      <c r="C34" s="24">
        <v>23565</v>
      </c>
      <c r="D34" s="24" t="s">
        <v>18</v>
      </c>
      <c r="E34" s="57">
        <v>10356</v>
      </c>
      <c r="F34" s="57">
        <f>E34*1.35</f>
        <v>13980.6</v>
      </c>
      <c r="G34" s="25">
        <v>35</v>
      </c>
      <c r="H34" s="57"/>
      <c r="I34" s="57"/>
      <c r="J34" s="57"/>
      <c r="K34" s="58"/>
    </row>
    <row r="35" spans="1:11" ht="12.75">
      <c r="A35" s="34"/>
      <c r="B35" s="24"/>
      <c r="C35" s="24">
        <v>1254</v>
      </c>
      <c r="D35" s="24" t="s">
        <v>19</v>
      </c>
      <c r="E35" s="57">
        <v>6325</v>
      </c>
      <c r="F35" s="57">
        <f>E35*1.25</f>
        <v>7906.25</v>
      </c>
      <c r="G35" s="25">
        <v>25</v>
      </c>
      <c r="H35" s="57"/>
      <c r="I35" s="57"/>
      <c r="J35" s="57"/>
      <c r="K35" s="58"/>
    </row>
    <row r="36" spans="1:11" ht="12.75">
      <c r="A36" s="34"/>
      <c r="B36" s="24"/>
      <c r="C36" s="24">
        <v>3254</v>
      </c>
      <c r="D36" s="24" t="s">
        <v>20</v>
      </c>
      <c r="E36" s="57">
        <v>4698</v>
      </c>
      <c r="F36" s="57">
        <f>E36*1.25</f>
        <v>5872.5</v>
      </c>
      <c r="G36" s="25">
        <v>25</v>
      </c>
      <c r="H36" s="57"/>
      <c r="I36" s="57"/>
      <c r="J36" s="57"/>
      <c r="K36" s="58"/>
    </row>
    <row r="37" spans="1:11" ht="12.75">
      <c r="A37" s="34"/>
      <c r="B37" s="24"/>
      <c r="C37" s="24">
        <v>3658412</v>
      </c>
      <c r="D37" s="24" t="s">
        <v>21</v>
      </c>
      <c r="E37" s="57">
        <v>1236</v>
      </c>
      <c r="F37" s="57">
        <f>E37*1.35</f>
        <v>1668.6000000000001</v>
      </c>
      <c r="G37" s="25">
        <v>35</v>
      </c>
      <c r="H37" s="57"/>
      <c r="I37" s="57"/>
      <c r="J37" s="57"/>
      <c r="K37" s="58"/>
    </row>
    <row r="38" spans="1:11" ht="12.75">
      <c r="A38" s="34"/>
      <c r="B38" s="24"/>
      <c r="C38" s="24"/>
      <c r="D38" s="24" t="s">
        <v>26</v>
      </c>
      <c r="E38" s="57"/>
      <c r="F38" s="57">
        <v>4569</v>
      </c>
      <c r="G38" s="25"/>
      <c r="H38" s="57"/>
      <c r="I38" s="57"/>
      <c r="J38" s="57"/>
      <c r="K38" s="58"/>
    </row>
    <row r="39" spans="1:11" ht="12.75">
      <c r="A39" s="34"/>
      <c r="B39" s="24"/>
      <c r="C39" s="24">
        <v>215488</v>
      </c>
      <c r="D39" s="24" t="s">
        <v>22</v>
      </c>
      <c r="E39" s="57">
        <v>8321</v>
      </c>
      <c r="F39" s="57">
        <f>E39*1.35</f>
        <v>11233.35</v>
      </c>
      <c r="G39" s="25">
        <v>35</v>
      </c>
      <c r="H39" s="57"/>
      <c r="I39" s="57"/>
      <c r="J39" s="57"/>
      <c r="K39" s="58"/>
    </row>
    <row r="40" spans="1:11" ht="12.75">
      <c r="A40" s="34"/>
      <c r="B40" s="24"/>
      <c r="C40" s="24" t="s">
        <v>15</v>
      </c>
      <c r="D40" s="24" t="s">
        <v>23</v>
      </c>
      <c r="E40" s="57">
        <v>21478</v>
      </c>
      <c r="F40" s="57">
        <f>E40*1.35</f>
        <v>28995.300000000003</v>
      </c>
      <c r="G40" s="25">
        <v>35</v>
      </c>
      <c r="H40" s="57"/>
      <c r="I40" s="57"/>
      <c r="J40" s="57"/>
      <c r="K40" s="58"/>
    </row>
    <row r="41" spans="1:11" ht="13.5" thickBot="1">
      <c r="A41" s="35"/>
      <c r="B41" s="26"/>
      <c r="C41" s="26">
        <v>3256581</v>
      </c>
      <c r="D41" s="26" t="s">
        <v>24</v>
      </c>
      <c r="E41" s="59">
        <v>3654</v>
      </c>
      <c r="F41" s="59">
        <f>E41*1.25</f>
        <v>4567.5</v>
      </c>
      <c r="G41" s="27">
        <v>25</v>
      </c>
      <c r="H41" s="59"/>
      <c r="I41" s="59"/>
      <c r="J41" s="59"/>
      <c r="K41" s="60"/>
    </row>
    <row r="42" spans="1:11" ht="12.75">
      <c r="A42" s="33">
        <v>41831</v>
      </c>
      <c r="B42" s="29" t="s">
        <v>36</v>
      </c>
      <c r="C42" s="22" t="s">
        <v>13</v>
      </c>
      <c r="D42" s="22" t="s">
        <v>16</v>
      </c>
      <c r="E42" s="55">
        <v>7854</v>
      </c>
      <c r="F42" s="55">
        <f>E42*1.35</f>
        <v>10602.900000000001</v>
      </c>
      <c r="G42" s="23">
        <v>35</v>
      </c>
      <c r="H42" s="64">
        <v>52000</v>
      </c>
      <c r="I42" s="55"/>
      <c r="J42" s="55"/>
      <c r="K42" s="56">
        <v>698</v>
      </c>
    </row>
    <row r="43" spans="1:11" ht="13.5" thickBot="1">
      <c r="A43" s="35"/>
      <c r="B43" s="26"/>
      <c r="C43" s="26" t="s">
        <v>14</v>
      </c>
      <c r="D43" s="26" t="s">
        <v>17</v>
      </c>
      <c r="E43" s="59">
        <v>14265</v>
      </c>
      <c r="F43" s="59">
        <f>E43*1.35</f>
        <v>19257.75</v>
      </c>
      <c r="G43" s="27">
        <v>35</v>
      </c>
      <c r="H43" s="59"/>
      <c r="I43" s="59"/>
      <c r="J43" s="59"/>
      <c r="K43" s="60"/>
    </row>
    <row r="44" spans="1:11" ht="12.75">
      <c r="A44" s="30">
        <v>41832</v>
      </c>
      <c r="B44" s="9" t="s">
        <v>37</v>
      </c>
      <c r="C44" s="9">
        <v>1255</v>
      </c>
      <c r="D44" s="9" t="s">
        <v>29</v>
      </c>
      <c r="E44" s="49">
        <v>523</v>
      </c>
      <c r="F44" s="49">
        <f>E44*1.15</f>
        <v>601.4499999999999</v>
      </c>
      <c r="G44" s="10">
        <v>15</v>
      </c>
      <c r="H44" s="64">
        <v>36000</v>
      </c>
      <c r="I44" s="51">
        <f>816.87</f>
        <v>816.87</v>
      </c>
      <c r="J44" s="49"/>
      <c r="K44" s="50"/>
    </row>
    <row r="45" spans="1:11" ht="12.75">
      <c r="A45" s="31"/>
      <c r="B45" s="4"/>
      <c r="C45" s="4"/>
      <c r="D45" s="4"/>
      <c r="E45" s="51"/>
      <c r="F45" s="51"/>
      <c r="G45" s="13"/>
      <c r="H45" s="51"/>
      <c r="I45" s="51"/>
      <c r="J45" s="51"/>
      <c r="K45" s="52"/>
    </row>
    <row r="46" spans="1:11" ht="12.75">
      <c r="A46" s="31"/>
      <c r="B46" s="4"/>
      <c r="C46" s="4"/>
      <c r="D46" s="4"/>
      <c r="E46" s="7"/>
      <c r="F46" s="7"/>
      <c r="G46" s="13"/>
      <c r="H46" s="51"/>
      <c r="I46" s="7"/>
      <c r="J46" s="51"/>
      <c r="K46" s="52"/>
    </row>
    <row r="47" spans="1:11" ht="13.5" thickBot="1">
      <c r="A47" s="32"/>
      <c r="B47" s="15"/>
      <c r="C47" s="15"/>
      <c r="D47" s="15"/>
      <c r="E47" s="53"/>
      <c r="F47" s="53"/>
      <c r="G47" s="17"/>
      <c r="H47" s="53"/>
      <c r="I47" s="53"/>
      <c r="J47" s="53"/>
      <c r="K47" s="54"/>
    </row>
    <row r="48" spans="1:11" ht="12.75">
      <c r="A48" s="30">
        <v>41833</v>
      </c>
      <c r="B48" s="9" t="s">
        <v>38</v>
      </c>
      <c r="C48" s="9"/>
      <c r="D48" s="9"/>
      <c r="E48" s="49"/>
      <c r="F48" s="49"/>
      <c r="G48" s="10"/>
      <c r="H48" s="64">
        <v>27000</v>
      </c>
      <c r="I48" s="49"/>
      <c r="J48" s="49"/>
      <c r="K48" s="50">
        <v>1235</v>
      </c>
    </row>
    <row r="49" spans="1:11" ht="12.75">
      <c r="A49" s="11"/>
      <c r="B49" s="4"/>
      <c r="C49" s="4"/>
      <c r="D49" s="4"/>
      <c r="E49" s="51"/>
      <c r="F49" s="51"/>
      <c r="G49" s="13"/>
      <c r="H49" s="51"/>
      <c r="I49" s="51"/>
      <c r="J49" s="51"/>
      <c r="K49" s="52">
        <v>235</v>
      </c>
    </row>
    <row r="50" spans="1:11" ht="12.75">
      <c r="A50" s="11"/>
      <c r="B50" s="4"/>
      <c r="C50" s="4"/>
      <c r="D50" s="4"/>
      <c r="E50" s="51"/>
      <c r="F50" s="51"/>
      <c r="G50" s="13"/>
      <c r="H50" s="51"/>
      <c r="I50" s="51"/>
      <c r="J50" s="51"/>
      <c r="K50" s="52">
        <v>654</v>
      </c>
    </row>
    <row r="51" spans="1:11" ht="13.5" thickBot="1">
      <c r="A51" s="14"/>
      <c r="B51" s="15"/>
      <c r="C51" s="15"/>
      <c r="D51" s="15"/>
      <c r="E51" s="16"/>
      <c r="F51" s="16"/>
      <c r="G51" s="17"/>
      <c r="H51" s="16"/>
      <c r="I51" s="16"/>
      <c r="J51" s="16"/>
      <c r="K51" s="18"/>
    </row>
    <row r="52" ht="13.5" thickBot="1">
      <c r="D52" s="1"/>
    </row>
    <row r="53" spans="4:7" ht="12.75">
      <c r="D53" s="19"/>
      <c r="E53" s="38" t="s">
        <v>39</v>
      </c>
      <c r="F53" s="49">
        <v>654325</v>
      </c>
      <c r="G53" s="39" t="s">
        <v>45</v>
      </c>
    </row>
    <row r="54" spans="4:7" ht="12.75">
      <c r="D54" s="11"/>
      <c r="E54" s="36" t="s">
        <v>40</v>
      </c>
      <c r="F54" s="63">
        <v>1243</v>
      </c>
      <c r="G54" s="40" t="s">
        <v>45</v>
      </c>
    </row>
    <row r="55" spans="4:7" ht="12.75">
      <c r="D55" s="11"/>
      <c r="E55" s="36" t="s">
        <v>41</v>
      </c>
      <c r="F55" s="51">
        <f>SUM(F12:F51)</f>
        <v>243896.86500000008</v>
      </c>
      <c r="G55" s="40" t="s">
        <v>45</v>
      </c>
    </row>
    <row r="56" spans="4:7" ht="12.75">
      <c r="D56" s="41"/>
      <c r="E56" s="37" t="s">
        <v>10</v>
      </c>
      <c r="F56" s="57">
        <f>SUM(I12:I51)</f>
        <v>11008.87</v>
      </c>
      <c r="G56" s="40" t="s">
        <v>46</v>
      </c>
    </row>
    <row r="57" spans="4:7" ht="12.75">
      <c r="D57" s="41"/>
      <c r="E57" s="37" t="s">
        <v>6</v>
      </c>
      <c r="F57" s="57">
        <f>SUM(J12:J51)</f>
        <v>603</v>
      </c>
      <c r="G57" s="40" t="s">
        <v>46</v>
      </c>
    </row>
    <row r="58" spans="4:7" ht="12.75">
      <c r="D58" s="41"/>
      <c r="E58" s="37" t="s">
        <v>7</v>
      </c>
      <c r="F58" s="57">
        <f>SUM(K12:K51)</f>
        <v>4154</v>
      </c>
      <c r="G58" s="40" t="s">
        <v>46</v>
      </c>
    </row>
    <row r="59" spans="4:7" ht="12.75">
      <c r="D59" s="41"/>
      <c r="E59" s="37" t="s">
        <v>8</v>
      </c>
      <c r="F59" s="63">
        <v>897</v>
      </c>
      <c r="G59" s="40" t="s">
        <v>46</v>
      </c>
    </row>
    <row r="60" spans="4:7" ht="12.75">
      <c r="D60" s="41"/>
      <c r="E60" s="12" t="s">
        <v>5</v>
      </c>
      <c r="F60" s="51">
        <f>SUM(H12:H51)</f>
        <v>313000</v>
      </c>
      <c r="G60" s="40" t="s">
        <v>46</v>
      </c>
    </row>
    <row r="61" spans="4:7" ht="12.75">
      <c r="D61" s="41"/>
      <c r="E61" s="37" t="s">
        <v>42</v>
      </c>
      <c r="F61" s="63">
        <v>1345</v>
      </c>
      <c r="G61" s="40" t="s">
        <v>46</v>
      </c>
    </row>
    <row r="62" spans="4:7" ht="13.5" thickBot="1">
      <c r="D62" s="42"/>
      <c r="E62" s="43" t="s">
        <v>43</v>
      </c>
      <c r="F62" s="53">
        <v>568457</v>
      </c>
      <c r="G62" s="44" t="s">
        <v>46</v>
      </c>
    </row>
    <row r="63" ht="13.5" thickBot="1">
      <c r="D63" s="1"/>
    </row>
    <row r="64" spans="4:7" ht="13.5" thickBot="1">
      <c r="D64" s="45"/>
      <c r="E64" s="46" t="s">
        <v>44</v>
      </c>
      <c r="F64" s="62">
        <f>F53+F54+F55-F56-F57-F58-F59-F60-F61-F62</f>
        <v>-0.004999999888241291</v>
      </c>
      <c r="G64" s="47"/>
    </row>
    <row r="65" ht="12.75">
      <c r="D65" s="1"/>
    </row>
    <row r="66" ht="12.75">
      <c r="D66" s="1"/>
    </row>
    <row r="67" ht="12.75">
      <c r="D67" s="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Ленка</cp:lastModifiedBy>
  <dcterms:created xsi:type="dcterms:W3CDTF">2014-09-02T14:57:19Z</dcterms:created>
  <dcterms:modified xsi:type="dcterms:W3CDTF">2014-09-16T13:34:47Z</dcterms:modified>
  <cp:category/>
  <cp:version/>
  <cp:contentType/>
  <cp:contentStatus/>
</cp:coreProperties>
</file>