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95" windowHeight="11640" tabRatio="954" activeTab="0"/>
  </bookViews>
  <sheets>
    <sheet name="В472РО" sheetId="1" r:id="rId1"/>
    <sheet name="В467РОУБЕНЗ" sheetId="2" r:id="rId2"/>
    <sheet name="В483РО47" sheetId="3" r:id="rId3"/>
    <sheet name="Трал " sheetId="4" r:id="rId4"/>
  </sheets>
  <definedNames>
    <definedName name="_xlnm.Print_Area" localSheetId="0">'В472РО'!$A$1:$AC$47</definedName>
    <definedName name="_xlnm.Print_Area" localSheetId="2">'В483РО47'!$A$1:$AC$47</definedName>
  </definedNames>
  <calcPr fullCalcOnLoad="1"/>
</workbook>
</file>

<file path=xl/sharedStrings.xml><?xml version="1.0" encoding="utf-8"?>
<sst xmlns="http://schemas.openxmlformats.org/spreadsheetml/2006/main" count="163" uniqueCount="68">
  <si>
    <t>Число</t>
  </si>
  <si>
    <t>с грузом</t>
  </si>
  <si>
    <t>без груза</t>
  </si>
  <si>
    <t>Ув. Коэффициенты</t>
  </si>
  <si>
    <t>Коэф. на ходку с грузом</t>
  </si>
  <si>
    <t>на срок экспл.</t>
  </si>
  <si>
    <t>на дор. условия</t>
  </si>
  <si>
    <t>Показания спидометра на н.д. км.</t>
  </si>
  <si>
    <t>Показания спидометра на к.д. км.</t>
  </si>
  <si>
    <t>Пробег по спидометру, км.</t>
  </si>
  <si>
    <t>И          т          о          г</t>
  </si>
  <si>
    <t>Ходки</t>
  </si>
  <si>
    <t>Итого по ув. коэф.</t>
  </si>
  <si>
    <t>Расход по норме для автомашины, л./100 км.</t>
  </si>
  <si>
    <t>Работа насоса</t>
  </si>
  <si>
    <t>Работа насоса, л.</t>
  </si>
  <si>
    <t>Пробег, км.</t>
  </si>
  <si>
    <t>пробег на пониженых</t>
  </si>
  <si>
    <t xml:space="preserve">пробег по лес дор 4-5 категории </t>
  </si>
  <si>
    <t>срок эксплуатации</t>
  </si>
  <si>
    <t>зимний</t>
  </si>
  <si>
    <t>на пониженых</t>
  </si>
  <si>
    <t xml:space="preserve">на лес дор </t>
  </si>
  <si>
    <t>на буксировку</t>
  </si>
  <si>
    <t>пробег с буксировкой</t>
  </si>
  <si>
    <t>итого по расходометру</t>
  </si>
  <si>
    <t>Общий расход по норме</t>
  </si>
  <si>
    <t>УТВЕРЖДАЮ:</t>
  </si>
  <si>
    <t>"             "</t>
  </si>
  <si>
    <t>Остаток в баке, л</t>
  </si>
  <si>
    <t>(-) перерасх, л</t>
  </si>
  <si>
    <t>начало м-ца</t>
  </si>
  <si>
    <t>конец м-ца</t>
  </si>
  <si>
    <t>(+) экономия, л</t>
  </si>
  <si>
    <t>Диспетчер</t>
  </si>
  <si>
    <t>Старший механик - начальник участка</t>
  </si>
  <si>
    <t>Получено топлива ДТ</t>
  </si>
  <si>
    <t>Масла</t>
  </si>
  <si>
    <t>Кам.</t>
  </si>
  <si>
    <t>пробег  задним ходом, км.</t>
  </si>
  <si>
    <t>кол-во ходок задним ходом</t>
  </si>
  <si>
    <t>Расход   по норме задний ход</t>
  </si>
  <si>
    <t>Члены комиссии</t>
  </si>
  <si>
    <t>Левкина В.В.</t>
  </si>
  <si>
    <t>Никифорова  Н.</t>
  </si>
  <si>
    <t>Камаз.</t>
  </si>
  <si>
    <t>зим</t>
  </si>
  <si>
    <t>Петруков А.Н.</t>
  </si>
  <si>
    <t>Получено топлива Д.Т.</t>
  </si>
  <si>
    <t>марка а/м  Урал 4329 гос.№ В 472РО</t>
  </si>
  <si>
    <t>марка а/м   КАМАЗ 56152 гос.№  В 467РО</t>
  </si>
  <si>
    <t>на груз</t>
  </si>
  <si>
    <t>Ольшин А.В.</t>
  </si>
  <si>
    <t>Етоева С.Н.</t>
  </si>
  <si>
    <t>Павлюковец В.А.</t>
  </si>
  <si>
    <t>марка а/м  Урал 5557   гос.№ В468РО47</t>
  </si>
  <si>
    <t>марка а/м  Урал 4329 гос.№ В 483РО</t>
  </si>
  <si>
    <t>Акт  по списанию ГСМ    за  сентябрь   2010г.</t>
  </si>
  <si>
    <t xml:space="preserve">                     20  год</t>
  </si>
  <si>
    <t>Масло</t>
  </si>
  <si>
    <t>КАМАЗ</t>
  </si>
  <si>
    <t>Масло Лукойл</t>
  </si>
  <si>
    <t>10W40</t>
  </si>
  <si>
    <t>Масло КАМАЗ</t>
  </si>
  <si>
    <t>кг</t>
  </si>
  <si>
    <t>Акт  по списанию ГСМ    за февраль  2013г.</t>
  </si>
  <si>
    <t>Акт  по списанию ГСМ    за  февраль   2013г.</t>
  </si>
  <si>
    <t>Акт  по списанию ГСМ    за февраль 2013г.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</si>
</sst>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_-* #,##0.0_р_._-;\-* #,##0.0_р_._-;_-* &quot;-&quot;??_р_._-;_-@_-"/>
    <numFmt numFmtId="169" formatCode="_-* #,##0_р_._-;\-* #,##0_р_._-;_-* &quot;-&quot;??_р_._-;_-@_-"/>
    <numFmt numFmtId="170" formatCode="_-* #,##0.000_р_._-;\-* #,##0.00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0.000000"/>
    <numFmt numFmtId="177" formatCode="#,##0.00&quot;р.&quot;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9" fontId="2" fillId="0" borderId="20" xfId="0" applyNumberFormat="1" applyFont="1" applyFill="1" applyBorder="1" applyAlignment="1">
      <alignment horizontal="center" vertical="center" wrapText="1"/>
    </xf>
    <xf numFmtId="9" fontId="2" fillId="0" borderId="20" xfId="0" applyNumberFormat="1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69" fontId="0" fillId="0" borderId="23" xfId="0" applyNumberFormat="1" applyFill="1" applyBorder="1" applyAlignment="1">
      <alignment horizontal="center" vertical="center" wrapText="1"/>
    </xf>
    <xf numFmtId="43" fontId="0" fillId="0" borderId="23" xfId="0" applyNumberFormat="1" applyFill="1" applyBorder="1" applyAlignment="1">
      <alignment horizontal="center" vertical="center" wrapText="1"/>
    </xf>
    <xf numFmtId="43" fontId="0" fillId="0" borderId="23" xfId="0" applyNumberFormat="1" applyFill="1" applyBorder="1" applyAlignment="1">
      <alignment vertical="center" wrapText="1"/>
    </xf>
    <xf numFmtId="43" fontId="0" fillId="0" borderId="24" xfId="0" applyNumberFormat="1" applyFill="1" applyBorder="1" applyAlignment="1">
      <alignment vertical="center" wrapText="1"/>
    </xf>
    <xf numFmtId="43" fontId="0" fillId="0" borderId="25" xfId="0" applyNumberFormat="1" applyFill="1" applyBorder="1" applyAlignment="1">
      <alignment horizontal="center" vertical="center" wrapText="1"/>
    </xf>
    <xf numFmtId="43" fontId="2" fillId="0" borderId="11" xfId="0" applyNumberFormat="1" applyFont="1" applyFill="1" applyBorder="1" applyAlignment="1">
      <alignment horizontal="center" vertical="center" wrapText="1"/>
    </xf>
    <xf numFmtId="169" fontId="0" fillId="0" borderId="24" xfId="0" applyNumberFormat="1" applyFill="1" applyBorder="1" applyAlignment="1">
      <alignment horizontal="center" vertical="center" wrapText="1"/>
    </xf>
    <xf numFmtId="169" fontId="0" fillId="0" borderId="26" xfId="0" applyNumberFormat="1" applyFill="1" applyBorder="1" applyAlignment="1">
      <alignment horizontal="center" vertical="center" wrapText="1"/>
    </xf>
    <xf numFmtId="169" fontId="2" fillId="0" borderId="15" xfId="0" applyNumberFormat="1" applyFont="1" applyFill="1" applyBorder="1" applyAlignment="1">
      <alignment horizontal="center" vertical="center" wrapText="1"/>
    </xf>
    <xf numFmtId="169" fontId="7" fillId="0" borderId="15" xfId="0" applyNumberFormat="1" applyFont="1" applyFill="1" applyBorder="1" applyAlignment="1">
      <alignment horizontal="center" vertical="center" wrapText="1"/>
    </xf>
    <xf numFmtId="43" fontId="2" fillId="0" borderId="17" xfId="0" applyNumberFormat="1" applyFont="1" applyFill="1" applyBorder="1" applyAlignment="1">
      <alignment horizontal="center" vertical="center" wrapText="1"/>
    </xf>
    <xf numFmtId="43" fontId="0" fillId="0" borderId="27" xfId="0" applyNumberForma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3" fontId="8" fillId="0" borderId="25" xfId="0" applyNumberFormat="1" applyFont="1" applyFill="1" applyBorder="1" applyAlignment="1">
      <alignment horizontal="center" vertical="center" wrapText="1"/>
    </xf>
    <xf numFmtId="43" fontId="0" fillId="0" borderId="24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43" fontId="0" fillId="0" borderId="26" xfId="0" applyNumberForma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67" fontId="0" fillId="0" borderId="24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 wrapText="1"/>
    </xf>
    <xf numFmtId="0" fontId="0" fillId="0" borderId="29" xfId="0" applyFill="1" applyBorder="1" applyAlignment="1">
      <alignment horizontal="center" vertical="center" wrapText="1"/>
    </xf>
    <xf numFmtId="43" fontId="0" fillId="0" borderId="27" xfId="0" applyNumberFormat="1" applyFill="1" applyBorder="1" applyAlignment="1">
      <alignment vertical="center" wrapText="1"/>
    </xf>
    <xf numFmtId="43" fontId="0" fillId="0" borderId="26" xfId="0" applyNumberFormat="1" applyFill="1" applyBorder="1" applyAlignment="1">
      <alignment vertical="center" wrapText="1"/>
    </xf>
    <xf numFmtId="43" fontId="0" fillId="0" borderId="30" xfId="0" applyNumberFormat="1" applyFill="1" applyBorder="1" applyAlignment="1">
      <alignment horizontal="center" vertical="center" wrapText="1"/>
    </xf>
    <xf numFmtId="43" fontId="2" fillId="0" borderId="31" xfId="0" applyNumberFormat="1" applyFont="1" applyFill="1" applyBorder="1" applyAlignment="1">
      <alignment horizontal="center" vertical="center" wrapText="1"/>
    </xf>
    <xf numFmtId="169" fontId="0" fillId="0" borderId="27" xfId="0" applyNumberFormat="1" applyFill="1" applyBorder="1" applyAlignment="1">
      <alignment horizontal="center" vertical="center" wrapText="1"/>
    </xf>
    <xf numFmtId="167" fontId="2" fillId="0" borderId="15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3" fontId="2" fillId="0" borderId="25" xfId="0" applyNumberFormat="1" applyFont="1" applyFill="1" applyBorder="1" applyAlignment="1">
      <alignment horizontal="center" vertical="center" wrapText="1"/>
    </xf>
    <xf numFmtId="43" fontId="2" fillId="0" borderId="3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169" fontId="0" fillId="0" borderId="23" xfId="0" applyNumberFormat="1" applyFont="1" applyFill="1" applyBorder="1" applyAlignment="1">
      <alignment horizontal="center" vertical="center" wrapText="1"/>
    </xf>
    <xf numFmtId="43" fontId="2" fillId="0" borderId="34" xfId="0" applyNumberFormat="1" applyFont="1" applyFill="1" applyBorder="1" applyAlignment="1">
      <alignment horizontal="center" vertical="center" wrapText="1"/>
    </xf>
    <xf numFmtId="43" fontId="2" fillId="0" borderId="35" xfId="0" applyNumberFormat="1" applyFont="1" applyFill="1" applyBorder="1" applyAlignment="1">
      <alignment horizontal="center" vertical="center" wrapText="1"/>
    </xf>
    <xf numFmtId="43" fontId="2" fillId="0" borderId="36" xfId="0" applyNumberFormat="1" applyFont="1" applyFill="1" applyBorder="1" applyAlignment="1">
      <alignment horizontal="center" vertical="center" wrapText="1"/>
    </xf>
    <xf numFmtId="43" fontId="2" fillId="0" borderId="37" xfId="0" applyNumberFormat="1" applyFont="1" applyFill="1" applyBorder="1" applyAlignment="1">
      <alignment horizontal="center" vertical="center" wrapText="1"/>
    </xf>
    <xf numFmtId="43" fontId="2" fillId="0" borderId="38" xfId="0" applyNumberFormat="1" applyFont="1" applyFill="1" applyBorder="1" applyAlignment="1">
      <alignment horizontal="center" vertical="center" wrapText="1"/>
    </xf>
    <xf numFmtId="43" fontId="2" fillId="0" borderId="39" xfId="0" applyNumberFormat="1" applyFont="1" applyFill="1" applyBorder="1" applyAlignment="1">
      <alignment horizontal="center" vertical="center" wrapText="1"/>
    </xf>
    <xf numFmtId="169" fontId="2" fillId="0" borderId="39" xfId="0" applyNumberFormat="1" applyFont="1" applyFill="1" applyBorder="1" applyAlignment="1">
      <alignment horizontal="center" vertical="center" wrapText="1"/>
    </xf>
    <xf numFmtId="169" fontId="2" fillId="0" borderId="36" xfId="0" applyNumberFormat="1" applyFont="1" applyFill="1" applyBorder="1" applyAlignment="1">
      <alignment horizontal="center" vertical="center" wrapText="1"/>
    </xf>
    <xf numFmtId="169" fontId="2" fillId="33" borderId="39" xfId="0" applyNumberFormat="1" applyFont="1" applyFill="1" applyBorder="1" applyAlignment="1">
      <alignment horizontal="center" vertical="center" wrapText="1"/>
    </xf>
    <xf numFmtId="169" fontId="0" fillId="0" borderId="24" xfId="0" applyNumberFormat="1" applyFont="1" applyFill="1" applyBorder="1" applyAlignment="1">
      <alignment horizontal="center" vertical="center" wrapText="1"/>
    </xf>
    <xf numFmtId="43" fontId="0" fillId="0" borderId="24" xfId="0" applyNumberFormat="1" applyFont="1" applyFill="1" applyBorder="1" applyAlignment="1">
      <alignment horizontal="center" vertical="center" wrapText="1"/>
    </xf>
    <xf numFmtId="43" fontId="0" fillId="0" borderId="23" xfId="0" applyNumberFormat="1" applyFont="1" applyFill="1" applyBorder="1" applyAlignment="1">
      <alignment vertical="center" wrapText="1"/>
    </xf>
    <xf numFmtId="43" fontId="0" fillId="0" borderId="24" xfId="0" applyNumberFormat="1" applyFont="1" applyFill="1" applyBorder="1" applyAlignment="1">
      <alignment vertical="center" wrapText="1"/>
    </xf>
    <xf numFmtId="43" fontId="0" fillId="0" borderId="25" xfId="0" applyNumberFormat="1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67" fontId="0" fillId="0" borderId="23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167" fontId="0" fillId="0" borderId="23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 wrapText="1"/>
    </xf>
    <xf numFmtId="167" fontId="0" fillId="0" borderId="24" xfId="0" applyNumberFormat="1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0" fontId="2" fillId="0" borderId="2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169" fontId="0" fillId="34" borderId="24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43" fontId="2" fillId="0" borderId="2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9" fontId="2" fillId="0" borderId="49" xfId="0" applyNumberFormat="1" applyFont="1" applyFill="1" applyBorder="1" applyAlignment="1">
      <alignment horizontal="center" vertical="center" wrapText="1"/>
    </xf>
    <xf numFmtId="9" fontId="2" fillId="0" borderId="50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29" xfId="0" applyFill="1" applyBorder="1" applyAlignment="1">
      <alignment horizontal="center" vertical="center" wrapText="1"/>
    </xf>
    <xf numFmtId="2" fontId="0" fillId="0" borderId="52" xfId="0" applyNumberFormat="1" applyFill="1" applyBorder="1" applyAlignment="1">
      <alignment vertical="center" wrapText="1"/>
    </xf>
    <xf numFmtId="2" fontId="0" fillId="0" borderId="53" xfId="0" applyNumberFormat="1" applyFill="1" applyBorder="1" applyAlignment="1">
      <alignment vertical="center" wrapText="1"/>
    </xf>
    <xf numFmtId="2" fontId="2" fillId="0" borderId="40" xfId="0" applyNumberFormat="1" applyFont="1" applyFill="1" applyBorder="1" applyAlignment="1">
      <alignment horizontal="center" vertic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54" xfId="0" applyBorder="1" applyAlignment="1">
      <alignment/>
    </xf>
    <xf numFmtId="2" fontId="0" fillId="0" borderId="55" xfId="0" applyNumberFormat="1" applyFill="1" applyBorder="1" applyAlignment="1">
      <alignment vertical="center" wrapText="1"/>
    </xf>
    <xf numFmtId="2" fontId="0" fillId="0" borderId="43" xfId="0" applyNumberFormat="1" applyFill="1" applyBorder="1" applyAlignment="1">
      <alignment vertical="center" wrapText="1"/>
    </xf>
    <xf numFmtId="2" fontId="0" fillId="0" borderId="24" xfId="0" applyNumberForma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43" fontId="2" fillId="0" borderId="51" xfId="0" applyNumberFormat="1" applyFont="1" applyFill="1" applyBorder="1" applyAlignment="1">
      <alignment horizontal="center" vertical="center" wrapText="1"/>
    </xf>
    <xf numFmtId="43" fontId="2" fillId="0" borderId="17" xfId="0" applyNumberFormat="1" applyFont="1" applyFill="1" applyBorder="1" applyAlignment="1">
      <alignment horizontal="center" vertical="center" wrapText="1"/>
    </xf>
    <xf numFmtId="43" fontId="2" fillId="0" borderId="57" xfId="0" applyNumberFormat="1" applyFont="1" applyFill="1" applyBorder="1" applyAlignment="1">
      <alignment horizontal="center" vertical="center" wrapText="1"/>
    </xf>
    <xf numFmtId="43" fontId="2" fillId="0" borderId="5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C47"/>
  <sheetViews>
    <sheetView tabSelected="1" zoomScale="91" zoomScaleNormal="91" zoomScalePageLayoutView="0" workbookViewId="0" topLeftCell="A1">
      <pane ySplit="7" topLeftCell="A9" activePane="bottomLeft" state="frozen"/>
      <selection pane="topLeft" activeCell="A1" sqref="A1"/>
      <selection pane="bottomLeft" activeCell="Z18" sqref="Z18"/>
    </sheetView>
  </sheetViews>
  <sheetFormatPr defaultColWidth="9.00390625" defaultRowHeight="12.75" outlineLevelCol="1"/>
  <cols>
    <col min="1" max="1" width="10.25390625" style="44" customWidth="1"/>
    <col min="2" max="2" width="10.25390625" style="44" hidden="1" customWidth="1" outlineLevel="1"/>
    <col min="3" max="3" width="4.25390625" style="44" customWidth="1" collapsed="1"/>
    <col min="4" max="4" width="14.125" style="44" hidden="1" customWidth="1"/>
    <col min="5" max="5" width="8.25390625" style="44" customWidth="1"/>
    <col min="6" max="6" width="9.00390625" style="44" customWidth="1"/>
    <col min="7" max="12" width="7.625" style="44" customWidth="1"/>
    <col min="13" max="14" width="5.25390625" style="44" customWidth="1"/>
    <col min="15" max="15" width="8.00390625" style="44" customWidth="1"/>
    <col min="16" max="16" width="8.875" style="44" customWidth="1"/>
    <col min="17" max="19" width="5.25390625" style="44" customWidth="1"/>
    <col min="20" max="20" width="4.875" style="44" customWidth="1"/>
    <col min="21" max="21" width="5.00390625" style="44" customWidth="1"/>
    <col min="22" max="22" width="6.00390625" style="44" customWidth="1"/>
    <col min="23" max="23" width="7.75390625" style="44" customWidth="1"/>
    <col min="24" max="24" width="9.875" style="44" customWidth="1"/>
    <col min="25" max="26" width="7.75390625" style="44" customWidth="1"/>
    <col min="27" max="27" width="10.125" style="44" customWidth="1"/>
    <col min="28" max="28" width="19.75390625" style="44" customWidth="1"/>
    <col min="29" max="16384" width="9.125" style="44" customWidth="1"/>
  </cols>
  <sheetData>
    <row r="1" spans="1:28" ht="43.5" customHeight="1">
      <c r="A1" s="92"/>
      <c r="B1" s="92"/>
      <c r="C1" s="136" t="s">
        <v>65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0"/>
      <c r="T1" s="130"/>
      <c r="U1" s="130"/>
      <c r="V1" s="130"/>
      <c r="AA1" s="137" t="s">
        <v>27</v>
      </c>
      <c r="AB1" s="137"/>
    </row>
    <row r="2" spans="3:28" ht="36" customHeight="1">
      <c r="C2" s="136" t="s">
        <v>49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AA2" s="93" t="s">
        <v>28</v>
      </c>
      <c r="AB2" s="93" t="s">
        <v>58</v>
      </c>
    </row>
    <row r="3" spans="1:3" ht="13.5" thickBot="1">
      <c r="A3" s="163" t="s">
        <v>54</v>
      </c>
      <c r="B3" s="163"/>
      <c r="C3" s="163"/>
    </row>
    <row r="4" spans="1:29" ht="12.75" customHeight="1" thickBot="1">
      <c r="A4" s="148" t="s">
        <v>0</v>
      </c>
      <c r="B4" s="148"/>
      <c r="C4" s="148" t="s">
        <v>7</v>
      </c>
      <c r="D4" s="148" t="s">
        <v>8</v>
      </c>
      <c r="E4" s="148" t="s">
        <v>9</v>
      </c>
      <c r="F4" s="148" t="s">
        <v>9</v>
      </c>
      <c r="G4" s="148" t="s">
        <v>17</v>
      </c>
      <c r="H4" s="148" t="s">
        <v>18</v>
      </c>
      <c r="I4" s="148" t="s">
        <v>24</v>
      </c>
      <c r="J4" s="144" t="s">
        <v>39</v>
      </c>
      <c r="K4" s="144" t="s">
        <v>40</v>
      </c>
      <c r="L4" s="144" t="s">
        <v>41</v>
      </c>
      <c r="M4" s="138" t="s">
        <v>11</v>
      </c>
      <c r="N4" s="139"/>
      <c r="O4" s="148" t="s">
        <v>4</v>
      </c>
      <c r="P4" s="148" t="s">
        <v>13</v>
      </c>
      <c r="Q4" s="152" t="s">
        <v>3</v>
      </c>
      <c r="R4" s="153"/>
      <c r="S4" s="153"/>
      <c r="T4" s="153"/>
      <c r="U4" s="153"/>
      <c r="V4" s="144" t="s">
        <v>12</v>
      </c>
      <c r="W4" s="144" t="s">
        <v>26</v>
      </c>
      <c r="X4" s="148" t="s">
        <v>25</v>
      </c>
      <c r="Y4" s="138" t="s">
        <v>29</v>
      </c>
      <c r="Z4" s="139"/>
      <c r="AA4" s="154" t="s">
        <v>48</v>
      </c>
      <c r="AB4" s="142" t="s">
        <v>30</v>
      </c>
      <c r="AC4" s="144" t="s">
        <v>63</v>
      </c>
    </row>
    <row r="5" spans="1:29" ht="64.5" thickBot="1">
      <c r="A5" s="149"/>
      <c r="B5" s="149"/>
      <c r="C5" s="149"/>
      <c r="D5" s="149"/>
      <c r="E5" s="149"/>
      <c r="F5" s="149"/>
      <c r="G5" s="149"/>
      <c r="H5" s="149"/>
      <c r="I5" s="149"/>
      <c r="J5" s="145"/>
      <c r="K5" s="145"/>
      <c r="L5" s="145"/>
      <c r="M5" s="140"/>
      <c r="N5" s="141"/>
      <c r="O5" s="150"/>
      <c r="P5" s="150"/>
      <c r="Q5" s="13" t="s">
        <v>19</v>
      </c>
      <c r="R5" s="13" t="s">
        <v>20</v>
      </c>
      <c r="S5" s="13" t="s">
        <v>21</v>
      </c>
      <c r="T5" s="11" t="s">
        <v>22</v>
      </c>
      <c r="U5" s="11" t="s">
        <v>23</v>
      </c>
      <c r="V5" s="145"/>
      <c r="W5" s="145"/>
      <c r="X5" s="149"/>
      <c r="Y5" s="140"/>
      <c r="Z5" s="141"/>
      <c r="AA5" s="155"/>
      <c r="AB5" s="143"/>
      <c r="AC5" s="146"/>
    </row>
    <row r="6" spans="1:29" ht="13.5" customHeight="1" thickBot="1">
      <c r="A6" s="149"/>
      <c r="B6" s="149"/>
      <c r="C6" s="149"/>
      <c r="D6" s="149"/>
      <c r="E6" s="149"/>
      <c r="F6" s="149"/>
      <c r="G6" s="149"/>
      <c r="H6" s="149"/>
      <c r="I6" s="149"/>
      <c r="J6" s="145"/>
      <c r="K6" s="145"/>
      <c r="L6" s="145"/>
      <c r="M6" s="148" t="s">
        <v>1</v>
      </c>
      <c r="N6" s="148" t="s">
        <v>2</v>
      </c>
      <c r="O6" s="161">
        <v>0.3</v>
      </c>
      <c r="P6" s="148">
        <v>42</v>
      </c>
      <c r="Q6" s="14"/>
      <c r="R6" s="14">
        <v>0.1</v>
      </c>
      <c r="S6" s="14"/>
      <c r="T6" s="14">
        <v>0.08</v>
      </c>
      <c r="U6" s="14">
        <v>0.22</v>
      </c>
      <c r="V6" s="145"/>
      <c r="W6" s="145"/>
      <c r="X6" s="149"/>
      <c r="Y6" s="145" t="s">
        <v>31</v>
      </c>
      <c r="Z6" s="145" t="s">
        <v>32</v>
      </c>
      <c r="AA6" s="155"/>
      <c r="AB6" s="142" t="s">
        <v>33</v>
      </c>
      <c r="AC6" s="144" t="s">
        <v>64</v>
      </c>
    </row>
    <row r="7" spans="1:29" ht="13.5" thickBot="1">
      <c r="A7" s="150"/>
      <c r="B7" s="150"/>
      <c r="C7" s="150"/>
      <c r="D7" s="150"/>
      <c r="E7" s="150"/>
      <c r="F7" s="150"/>
      <c r="G7" s="150"/>
      <c r="H7" s="150"/>
      <c r="I7" s="150"/>
      <c r="J7" s="146"/>
      <c r="K7" s="146"/>
      <c r="L7" s="146"/>
      <c r="M7" s="150"/>
      <c r="N7" s="150"/>
      <c r="O7" s="162"/>
      <c r="P7" s="150"/>
      <c r="Q7" s="15"/>
      <c r="R7" s="54"/>
      <c r="S7" s="54"/>
      <c r="T7" s="6"/>
      <c r="U7" s="12"/>
      <c r="V7" s="146"/>
      <c r="W7" s="146"/>
      <c r="X7" s="150"/>
      <c r="Y7" s="146"/>
      <c r="Z7" s="146"/>
      <c r="AA7" s="156"/>
      <c r="AB7" s="147"/>
      <c r="AC7" s="146"/>
    </row>
    <row r="8" spans="1:29" ht="12.75">
      <c r="A8" s="94">
        <v>1</v>
      </c>
      <c r="B8" s="100"/>
      <c r="C8" s="47"/>
      <c r="D8" s="47"/>
      <c r="E8" s="47">
        <f>D8-C8</f>
        <v>0</v>
      </c>
      <c r="F8" s="95">
        <v>111</v>
      </c>
      <c r="G8" s="47"/>
      <c r="H8" s="47"/>
      <c r="I8" s="47">
        <v>54</v>
      </c>
      <c r="J8" s="47"/>
      <c r="K8" s="47"/>
      <c r="L8" s="47">
        <f>J8*K8*$P$6/100</f>
        <v>0</v>
      </c>
      <c r="M8" s="47">
        <v>27</v>
      </c>
      <c r="N8" s="47">
        <f>111-27-54</f>
        <v>30</v>
      </c>
      <c r="O8" s="134">
        <f>M8*0.42*O6</f>
        <v>3.4019999999999997</v>
      </c>
      <c r="P8" s="49">
        <f>F8*$P$6/100</f>
        <v>46.62</v>
      </c>
      <c r="Q8" s="50">
        <f aca="true" t="shared" si="0" ref="Q8:Q38">P8*$Q$6</f>
        <v>0</v>
      </c>
      <c r="R8" s="51">
        <f>P8*R6</f>
        <v>4.662</v>
      </c>
      <c r="S8" s="50">
        <f>G8*$P$6/100*$S$6</f>
        <v>0</v>
      </c>
      <c r="T8" s="52">
        <f>P8*T6</f>
        <v>3.7296</v>
      </c>
      <c r="U8" s="52">
        <f>I8*0.42*U6</f>
        <v>4.9896</v>
      </c>
      <c r="V8" s="67">
        <f>Q8+R8+S8+T8+U8+L8</f>
        <v>13.3812</v>
      </c>
      <c r="W8" s="4">
        <f>P8+V8+O8</f>
        <v>63.4032</v>
      </c>
      <c r="X8" s="4"/>
      <c r="Y8" s="4"/>
      <c r="Z8" s="4"/>
      <c r="AA8" s="4">
        <v>60</v>
      </c>
      <c r="AB8" s="55"/>
      <c r="AC8" s="96"/>
    </row>
    <row r="9" spans="1:29" ht="12.75">
      <c r="A9" s="45">
        <v>2</v>
      </c>
      <c r="B9" s="101"/>
      <c r="C9" s="104"/>
      <c r="D9" s="46"/>
      <c r="E9" s="47">
        <f>D9-C9</f>
        <v>0</v>
      </c>
      <c r="F9" s="98"/>
      <c r="G9" s="47"/>
      <c r="H9" s="47"/>
      <c r="I9" s="47"/>
      <c r="J9" s="47"/>
      <c r="K9" s="47"/>
      <c r="L9" s="47">
        <f aca="true" t="shared" si="1" ref="L9:L38">J9*K9*$P$6/100</f>
        <v>0</v>
      </c>
      <c r="M9" s="46"/>
      <c r="N9" s="46"/>
      <c r="O9" s="134">
        <f>M9*0.42*O6</f>
        <v>0</v>
      </c>
      <c r="P9" s="49">
        <f>F9*$P$6/100</f>
        <v>0</v>
      </c>
      <c r="Q9" s="50">
        <f t="shared" si="0"/>
        <v>0</v>
      </c>
      <c r="R9" s="51">
        <f>P9*R6</f>
        <v>0</v>
      </c>
      <c r="S9" s="51">
        <f>G9*$P$6/100*$S$6</f>
        <v>0</v>
      </c>
      <c r="T9" s="52">
        <f>P9*T6</f>
        <v>0</v>
      </c>
      <c r="U9" s="52">
        <f>I9*$P$6/100*$U$6</f>
        <v>0</v>
      </c>
      <c r="V9" s="67">
        <f>Q9+R9+S9+T9+U9+L9</f>
        <v>0</v>
      </c>
      <c r="W9" s="4">
        <f aca="true" t="shared" si="2" ref="W9:W22">P9+V9+O9</f>
        <v>0</v>
      </c>
      <c r="X9" s="4"/>
      <c r="Y9" s="4"/>
      <c r="Z9" s="4"/>
      <c r="AA9" s="4"/>
      <c r="AB9" s="55"/>
      <c r="AC9" s="66"/>
    </row>
    <row r="10" spans="1:29" ht="12.75">
      <c r="A10" s="45">
        <v>3</v>
      </c>
      <c r="B10" s="101"/>
      <c r="C10" s="46"/>
      <c r="D10" s="46"/>
      <c r="E10" s="47">
        <f aca="true" t="shared" si="3" ref="E10:E38">D10-C10</f>
        <v>0</v>
      </c>
      <c r="F10" s="48"/>
      <c r="G10" s="47"/>
      <c r="H10" s="47"/>
      <c r="I10" s="47"/>
      <c r="J10" s="47"/>
      <c r="K10" s="47"/>
      <c r="L10" s="49">
        <f t="shared" si="1"/>
        <v>0</v>
      </c>
      <c r="M10" s="46"/>
      <c r="N10" s="46"/>
      <c r="O10" s="134">
        <f>M10*0.42*O6</f>
        <v>0</v>
      </c>
      <c r="P10" s="49">
        <f aca="true" t="shared" si="4" ref="P10:P38">F10*$P$6/100</f>
        <v>0</v>
      </c>
      <c r="Q10" s="50">
        <f t="shared" si="0"/>
        <v>0</v>
      </c>
      <c r="R10" s="51">
        <f>P10*R6</f>
        <v>0</v>
      </c>
      <c r="S10" s="51">
        <f aca="true" t="shared" si="5" ref="S10:S38">G10*$P$6/100*$S$6</f>
        <v>0</v>
      </c>
      <c r="T10" s="52">
        <f>P10*T6</f>
        <v>0</v>
      </c>
      <c r="U10" s="52">
        <f>I10*$P$6/100*$U$6</f>
        <v>0</v>
      </c>
      <c r="V10" s="67">
        <f aca="true" t="shared" si="6" ref="V10:V38">Q10+R10+S10+T10+U10+L10</f>
        <v>0</v>
      </c>
      <c r="W10" s="4">
        <f t="shared" si="2"/>
        <v>0</v>
      </c>
      <c r="X10" s="4"/>
      <c r="Y10" s="4"/>
      <c r="Z10" s="4"/>
      <c r="AA10" s="4"/>
      <c r="AB10" s="55"/>
      <c r="AC10" s="66"/>
    </row>
    <row r="11" spans="1:29" ht="12.75">
      <c r="A11" s="45">
        <v>4</v>
      </c>
      <c r="B11" s="101"/>
      <c r="C11" s="46"/>
      <c r="D11" s="46"/>
      <c r="E11" s="47">
        <f t="shared" si="3"/>
        <v>0</v>
      </c>
      <c r="F11" s="48">
        <v>12</v>
      </c>
      <c r="G11" s="47"/>
      <c r="H11" s="47"/>
      <c r="I11" s="47"/>
      <c r="J11" s="47"/>
      <c r="K11" s="47"/>
      <c r="L11" s="47">
        <f t="shared" si="1"/>
        <v>0</v>
      </c>
      <c r="M11" s="46">
        <v>6</v>
      </c>
      <c r="N11" s="46">
        <v>6</v>
      </c>
      <c r="O11" s="134">
        <f>M11*0.42*O6</f>
        <v>0.756</v>
      </c>
      <c r="P11" s="49">
        <f t="shared" si="4"/>
        <v>5.04</v>
      </c>
      <c r="Q11" s="50">
        <f t="shared" si="0"/>
        <v>0</v>
      </c>
      <c r="R11" s="51">
        <f>P11*R6</f>
        <v>0.504</v>
      </c>
      <c r="S11" s="51">
        <f t="shared" si="5"/>
        <v>0</v>
      </c>
      <c r="T11" s="52">
        <f>P11*T6</f>
        <v>0.4032</v>
      </c>
      <c r="U11" s="52">
        <f aca="true" t="shared" si="7" ref="U11:U38">I11*$P$6/100*$U$6</f>
        <v>0</v>
      </c>
      <c r="V11" s="67">
        <f>Q11+R11+S11+T11+U11+L11</f>
        <v>0.9072</v>
      </c>
      <c r="W11" s="4">
        <f t="shared" si="2"/>
        <v>6.703200000000001</v>
      </c>
      <c r="X11" s="4"/>
      <c r="Y11" s="4"/>
      <c r="Z11" s="4"/>
      <c r="AA11" s="4">
        <v>80</v>
      </c>
      <c r="AB11" s="55"/>
      <c r="AC11" s="66"/>
    </row>
    <row r="12" spans="1:29" ht="12.75">
      <c r="A12" s="45">
        <v>5</v>
      </c>
      <c r="B12" s="103"/>
      <c r="C12" s="46"/>
      <c r="D12" s="46"/>
      <c r="E12" s="47">
        <f t="shared" si="3"/>
        <v>0</v>
      </c>
      <c r="F12" s="48"/>
      <c r="G12" s="47"/>
      <c r="H12" s="47"/>
      <c r="I12" s="47"/>
      <c r="J12" s="47"/>
      <c r="K12" s="47"/>
      <c r="L12" s="49">
        <f t="shared" si="1"/>
        <v>0</v>
      </c>
      <c r="M12" s="46"/>
      <c r="N12" s="46"/>
      <c r="O12" s="134">
        <f>M12*0.42*O6</f>
        <v>0</v>
      </c>
      <c r="P12" s="49">
        <f t="shared" si="4"/>
        <v>0</v>
      </c>
      <c r="Q12" s="50">
        <f t="shared" si="0"/>
        <v>0</v>
      </c>
      <c r="R12" s="51">
        <f>P12*R6</f>
        <v>0</v>
      </c>
      <c r="S12" s="51">
        <f t="shared" si="5"/>
        <v>0</v>
      </c>
      <c r="T12" s="52">
        <f>P12*T6</f>
        <v>0</v>
      </c>
      <c r="U12" s="52">
        <f t="shared" si="7"/>
        <v>0</v>
      </c>
      <c r="V12" s="67">
        <f t="shared" si="6"/>
        <v>0</v>
      </c>
      <c r="W12" s="4">
        <f t="shared" si="2"/>
        <v>0</v>
      </c>
      <c r="X12" s="4"/>
      <c r="Y12" s="4"/>
      <c r="Z12" s="4"/>
      <c r="AA12" s="4"/>
      <c r="AB12" s="55"/>
      <c r="AC12" s="66"/>
    </row>
    <row r="13" spans="1:29" ht="12.75">
      <c r="A13" s="45">
        <v>6</v>
      </c>
      <c r="B13" s="101"/>
      <c r="C13" s="46"/>
      <c r="D13" s="46"/>
      <c r="E13" s="47">
        <f t="shared" si="3"/>
        <v>0</v>
      </c>
      <c r="F13" s="48"/>
      <c r="G13" s="47"/>
      <c r="H13" s="47"/>
      <c r="I13" s="47"/>
      <c r="J13" s="47"/>
      <c r="K13" s="47"/>
      <c r="L13" s="47">
        <f t="shared" si="1"/>
        <v>0</v>
      </c>
      <c r="M13" s="46"/>
      <c r="N13" s="46"/>
      <c r="O13" s="134">
        <f>M13*0.42*O6</f>
        <v>0</v>
      </c>
      <c r="P13" s="49">
        <f t="shared" si="4"/>
        <v>0</v>
      </c>
      <c r="Q13" s="50">
        <f t="shared" si="0"/>
        <v>0</v>
      </c>
      <c r="R13" s="51">
        <f>P13*R6</f>
        <v>0</v>
      </c>
      <c r="S13" s="51">
        <f t="shared" si="5"/>
        <v>0</v>
      </c>
      <c r="T13" s="52">
        <f>P13*T6</f>
        <v>0</v>
      </c>
      <c r="U13" s="52">
        <f t="shared" si="7"/>
        <v>0</v>
      </c>
      <c r="V13" s="67">
        <f t="shared" si="6"/>
        <v>0</v>
      </c>
      <c r="W13" s="4">
        <f t="shared" si="2"/>
        <v>0</v>
      </c>
      <c r="X13" s="4"/>
      <c r="Y13" s="4"/>
      <c r="Z13" s="4"/>
      <c r="AA13" s="4"/>
      <c r="AB13" s="55"/>
      <c r="AC13" s="66"/>
    </row>
    <row r="14" spans="1:29" ht="12.75">
      <c r="A14" s="45">
        <v>7</v>
      </c>
      <c r="B14" s="101"/>
      <c r="C14" s="46"/>
      <c r="D14" s="46"/>
      <c r="E14" s="47">
        <f t="shared" si="3"/>
        <v>0</v>
      </c>
      <c r="F14" s="48"/>
      <c r="G14" s="47"/>
      <c r="H14" s="47"/>
      <c r="I14" s="47"/>
      <c r="J14" s="47"/>
      <c r="K14" s="47"/>
      <c r="L14" s="47">
        <f t="shared" si="1"/>
        <v>0</v>
      </c>
      <c r="M14" s="46"/>
      <c r="N14" s="46"/>
      <c r="O14" s="134">
        <f>M14*0.42*O6</f>
        <v>0</v>
      </c>
      <c r="P14" s="49">
        <f t="shared" si="4"/>
        <v>0</v>
      </c>
      <c r="Q14" s="50">
        <f t="shared" si="0"/>
        <v>0</v>
      </c>
      <c r="R14" s="51">
        <f>P14*R6</f>
        <v>0</v>
      </c>
      <c r="S14" s="51">
        <f t="shared" si="5"/>
        <v>0</v>
      </c>
      <c r="T14" s="52">
        <f>P14*T6</f>
        <v>0</v>
      </c>
      <c r="U14" s="52">
        <f t="shared" si="7"/>
        <v>0</v>
      </c>
      <c r="V14" s="67">
        <f t="shared" si="6"/>
        <v>0</v>
      </c>
      <c r="W14" s="4">
        <f t="shared" si="2"/>
        <v>0</v>
      </c>
      <c r="X14" s="4"/>
      <c r="Y14" s="4"/>
      <c r="Z14" s="4"/>
      <c r="AA14" s="4"/>
      <c r="AB14" s="55"/>
      <c r="AC14" s="66"/>
    </row>
    <row r="15" spans="1:29" ht="12.75">
      <c r="A15" s="45">
        <v>8</v>
      </c>
      <c r="B15" s="101"/>
      <c r="C15" s="46"/>
      <c r="D15" s="46"/>
      <c r="E15" s="47">
        <f t="shared" si="3"/>
        <v>0</v>
      </c>
      <c r="F15" s="48"/>
      <c r="G15" s="47"/>
      <c r="H15" s="47"/>
      <c r="I15" s="47"/>
      <c r="J15" s="47"/>
      <c r="K15" s="47"/>
      <c r="L15" s="47">
        <f t="shared" si="1"/>
        <v>0</v>
      </c>
      <c r="M15" s="46"/>
      <c r="N15" s="46"/>
      <c r="O15" s="134">
        <f>M15*0.42*O6</f>
        <v>0</v>
      </c>
      <c r="P15" s="49">
        <f t="shared" si="4"/>
        <v>0</v>
      </c>
      <c r="Q15" s="50">
        <f t="shared" si="0"/>
        <v>0</v>
      </c>
      <c r="R15" s="51">
        <f>P15*R6</f>
        <v>0</v>
      </c>
      <c r="S15" s="51">
        <f t="shared" si="5"/>
        <v>0</v>
      </c>
      <c r="T15" s="67">
        <f>P15*T6</f>
        <v>0</v>
      </c>
      <c r="U15" s="52">
        <f t="shared" si="7"/>
        <v>0</v>
      </c>
      <c r="V15" s="67">
        <f t="shared" si="6"/>
        <v>0</v>
      </c>
      <c r="W15" s="4">
        <f t="shared" si="2"/>
        <v>0</v>
      </c>
      <c r="X15" s="4"/>
      <c r="Y15" s="4"/>
      <c r="Z15" s="4"/>
      <c r="AA15" s="4"/>
      <c r="AB15" s="55"/>
      <c r="AC15" s="66"/>
    </row>
    <row r="16" spans="1:29" ht="12.75">
      <c r="A16" s="45">
        <v>9</v>
      </c>
      <c r="B16" s="101"/>
      <c r="C16" s="46"/>
      <c r="D16" s="46"/>
      <c r="E16" s="47">
        <f t="shared" si="3"/>
        <v>0</v>
      </c>
      <c r="F16" s="48"/>
      <c r="G16" s="47"/>
      <c r="H16" s="47"/>
      <c r="I16" s="47"/>
      <c r="J16" s="47"/>
      <c r="K16" s="47"/>
      <c r="L16" s="47">
        <f t="shared" si="1"/>
        <v>0</v>
      </c>
      <c r="M16" s="46"/>
      <c r="N16" s="46"/>
      <c r="O16" s="134">
        <f>M16*0.42*O6</f>
        <v>0</v>
      </c>
      <c r="P16" s="49">
        <f t="shared" si="4"/>
        <v>0</v>
      </c>
      <c r="Q16" s="50">
        <f t="shared" si="0"/>
        <v>0</v>
      </c>
      <c r="R16" s="51">
        <f>P16*R6</f>
        <v>0</v>
      </c>
      <c r="S16" s="51">
        <f t="shared" si="5"/>
        <v>0</v>
      </c>
      <c r="T16" s="52">
        <f>P16*T6</f>
        <v>0</v>
      </c>
      <c r="U16" s="52">
        <f t="shared" si="7"/>
        <v>0</v>
      </c>
      <c r="V16" s="67">
        <f t="shared" si="6"/>
        <v>0</v>
      </c>
      <c r="W16" s="4">
        <f t="shared" si="2"/>
        <v>0</v>
      </c>
      <c r="X16" s="4"/>
      <c r="Y16" s="4"/>
      <c r="Z16" s="4"/>
      <c r="AA16" s="4"/>
      <c r="AB16" s="55"/>
      <c r="AC16" s="66"/>
    </row>
    <row r="17" spans="1:29" ht="12.75">
      <c r="A17" s="45">
        <v>10</v>
      </c>
      <c r="B17" s="101"/>
      <c r="C17" s="46"/>
      <c r="D17" s="46"/>
      <c r="E17" s="47">
        <f t="shared" si="3"/>
        <v>0</v>
      </c>
      <c r="F17" s="48"/>
      <c r="G17" s="47"/>
      <c r="H17" s="47"/>
      <c r="I17" s="47"/>
      <c r="J17" s="47"/>
      <c r="K17" s="47"/>
      <c r="L17" s="47">
        <f t="shared" si="1"/>
        <v>0</v>
      </c>
      <c r="M17" s="46"/>
      <c r="N17" s="46"/>
      <c r="O17" s="134">
        <f>M17*0.42*O6</f>
        <v>0</v>
      </c>
      <c r="P17" s="49">
        <f t="shared" si="4"/>
        <v>0</v>
      </c>
      <c r="Q17" s="50">
        <f t="shared" si="0"/>
        <v>0</v>
      </c>
      <c r="R17" s="51">
        <f>P17*R6</f>
        <v>0</v>
      </c>
      <c r="S17" s="51">
        <f t="shared" si="5"/>
        <v>0</v>
      </c>
      <c r="T17" s="52">
        <f>P17*T6</f>
        <v>0</v>
      </c>
      <c r="U17" s="52">
        <f>I17*0.42*U6</f>
        <v>0</v>
      </c>
      <c r="V17" s="67">
        <f t="shared" si="6"/>
        <v>0</v>
      </c>
      <c r="W17" s="4">
        <f t="shared" si="2"/>
        <v>0</v>
      </c>
      <c r="X17" s="4"/>
      <c r="Y17" s="4"/>
      <c r="Z17" s="4"/>
      <c r="AA17" s="4"/>
      <c r="AB17" s="55"/>
      <c r="AC17" s="66"/>
    </row>
    <row r="18" spans="1:29" ht="12.75">
      <c r="A18" s="45">
        <v>11</v>
      </c>
      <c r="B18" s="101"/>
      <c r="C18" s="46"/>
      <c r="D18" s="46"/>
      <c r="E18" s="47">
        <f>D18-C18</f>
        <v>0</v>
      </c>
      <c r="F18" s="48"/>
      <c r="G18" s="47"/>
      <c r="H18" s="47"/>
      <c r="I18" s="47"/>
      <c r="J18" s="47"/>
      <c r="K18" s="47"/>
      <c r="L18" s="47">
        <f t="shared" si="1"/>
        <v>0</v>
      </c>
      <c r="M18" s="46"/>
      <c r="N18" s="46"/>
      <c r="O18" s="134">
        <f>M18*0.42*O6</f>
        <v>0</v>
      </c>
      <c r="P18" s="49">
        <f t="shared" si="4"/>
        <v>0</v>
      </c>
      <c r="Q18" s="50">
        <f t="shared" si="0"/>
        <v>0</v>
      </c>
      <c r="R18" s="51">
        <f aca="true" t="shared" si="8" ref="R18:R38">P18*$R$6</f>
        <v>0</v>
      </c>
      <c r="S18" s="51">
        <f t="shared" si="5"/>
        <v>0</v>
      </c>
      <c r="T18" s="52">
        <f>P18*T6</f>
        <v>0</v>
      </c>
      <c r="U18" s="52">
        <f t="shared" si="7"/>
        <v>0</v>
      </c>
      <c r="V18" s="67">
        <f t="shared" si="6"/>
        <v>0</v>
      </c>
      <c r="W18" s="4">
        <f t="shared" si="2"/>
        <v>0</v>
      </c>
      <c r="X18" s="4"/>
      <c r="Y18" s="4"/>
      <c r="Z18" s="4"/>
      <c r="AA18" s="4"/>
      <c r="AB18" s="55"/>
      <c r="AC18" s="66"/>
    </row>
    <row r="19" spans="1:29" ht="12.75">
      <c r="A19" s="45">
        <v>12</v>
      </c>
      <c r="B19" s="101"/>
      <c r="C19" s="46"/>
      <c r="D19" s="46"/>
      <c r="E19" s="47">
        <f t="shared" si="3"/>
        <v>0</v>
      </c>
      <c r="F19" s="48"/>
      <c r="G19" s="47"/>
      <c r="H19" s="47"/>
      <c r="I19" s="47"/>
      <c r="J19" s="47"/>
      <c r="K19" s="47"/>
      <c r="L19" s="47">
        <f t="shared" si="1"/>
        <v>0</v>
      </c>
      <c r="M19" s="46"/>
      <c r="N19" s="46"/>
      <c r="O19" s="134">
        <f>M19*0.42*O6</f>
        <v>0</v>
      </c>
      <c r="P19" s="49">
        <f t="shared" si="4"/>
        <v>0</v>
      </c>
      <c r="Q19" s="50">
        <f t="shared" si="0"/>
        <v>0</v>
      </c>
      <c r="R19" s="51">
        <f>P19*R6</f>
        <v>0</v>
      </c>
      <c r="S19" s="51">
        <f t="shared" si="5"/>
        <v>0</v>
      </c>
      <c r="T19" s="52">
        <f>P19*T6</f>
        <v>0</v>
      </c>
      <c r="U19" s="52">
        <f t="shared" si="7"/>
        <v>0</v>
      </c>
      <c r="V19" s="67">
        <f t="shared" si="6"/>
        <v>0</v>
      </c>
      <c r="W19" s="4">
        <f t="shared" si="2"/>
        <v>0</v>
      </c>
      <c r="X19" s="4"/>
      <c r="Y19" s="4"/>
      <c r="Z19" s="4"/>
      <c r="AA19" s="4"/>
      <c r="AB19" s="55"/>
      <c r="AC19" s="66"/>
    </row>
    <row r="20" spans="1:29" ht="12.75">
      <c r="A20" s="45">
        <v>13</v>
      </c>
      <c r="B20" s="101"/>
      <c r="C20" s="46"/>
      <c r="D20" s="46"/>
      <c r="E20" s="47">
        <f t="shared" si="3"/>
        <v>0</v>
      </c>
      <c r="F20" s="48"/>
      <c r="G20" s="47"/>
      <c r="H20" s="47"/>
      <c r="I20" s="47"/>
      <c r="J20" s="47"/>
      <c r="K20" s="47"/>
      <c r="L20" s="47">
        <f t="shared" si="1"/>
        <v>0</v>
      </c>
      <c r="M20" s="46"/>
      <c r="N20" s="46"/>
      <c r="O20" s="134">
        <f>M20*0.42*O6</f>
        <v>0</v>
      </c>
      <c r="P20" s="49">
        <f t="shared" si="4"/>
        <v>0</v>
      </c>
      <c r="Q20" s="50">
        <f t="shared" si="0"/>
        <v>0</v>
      </c>
      <c r="R20" s="51">
        <f>P20*R6</f>
        <v>0</v>
      </c>
      <c r="S20" s="51">
        <f t="shared" si="5"/>
        <v>0</v>
      </c>
      <c r="T20" s="52">
        <f>P20*T6</f>
        <v>0</v>
      </c>
      <c r="U20" s="52">
        <f t="shared" si="7"/>
        <v>0</v>
      </c>
      <c r="V20" s="67">
        <f t="shared" si="6"/>
        <v>0</v>
      </c>
      <c r="W20" s="4">
        <f t="shared" si="2"/>
        <v>0</v>
      </c>
      <c r="X20" s="4"/>
      <c r="Y20" s="4"/>
      <c r="Z20" s="4"/>
      <c r="AA20" s="4"/>
      <c r="AB20" s="55"/>
      <c r="AC20" s="66"/>
    </row>
    <row r="21" spans="1:29" ht="12.75">
      <c r="A21" s="45">
        <v>14</v>
      </c>
      <c r="B21" s="101"/>
      <c r="C21" s="46"/>
      <c r="D21" s="46"/>
      <c r="E21" s="47">
        <f>D21-C21</f>
        <v>0</v>
      </c>
      <c r="F21" s="48"/>
      <c r="G21" s="47"/>
      <c r="H21" s="47"/>
      <c r="I21" s="47"/>
      <c r="J21" s="47"/>
      <c r="K21" s="47"/>
      <c r="L21" s="47">
        <f t="shared" si="1"/>
        <v>0</v>
      </c>
      <c r="M21" s="46"/>
      <c r="N21" s="46"/>
      <c r="O21" s="134">
        <f>M21*0.42*O6</f>
        <v>0</v>
      </c>
      <c r="P21" s="49">
        <f t="shared" si="4"/>
        <v>0</v>
      </c>
      <c r="Q21" s="50">
        <f t="shared" si="0"/>
        <v>0</v>
      </c>
      <c r="R21" s="51">
        <f t="shared" si="8"/>
        <v>0</v>
      </c>
      <c r="S21" s="51">
        <f t="shared" si="5"/>
        <v>0</v>
      </c>
      <c r="T21" s="52">
        <f>P21*T6</f>
        <v>0</v>
      </c>
      <c r="U21" s="52">
        <f>I21*0.42*U6</f>
        <v>0</v>
      </c>
      <c r="V21" s="67">
        <f t="shared" si="6"/>
        <v>0</v>
      </c>
      <c r="W21" s="4">
        <f t="shared" si="2"/>
        <v>0</v>
      </c>
      <c r="X21" s="4"/>
      <c r="Y21" s="4"/>
      <c r="Z21" s="4"/>
      <c r="AA21" s="4"/>
      <c r="AB21" s="55"/>
      <c r="AC21" s="66"/>
    </row>
    <row r="22" spans="1:29" ht="12.75">
      <c r="A22" s="45">
        <v>15</v>
      </c>
      <c r="B22" s="101"/>
      <c r="C22" s="46"/>
      <c r="D22" s="46"/>
      <c r="E22" s="47">
        <f t="shared" si="3"/>
        <v>0</v>
      </c>
      <c r="F22" s="48"/>
      <c r="G22" s="47"/>
      <c r="H22" s="47"/>
      <c r="I22" s="47"/>
      <c r="J22" s="47"/>
      <c r="K22" s="47"/>
      <c r="L22" s="47">
        <f t="shared" si="1"/>
        <v>0</v>
      </c>
      <c r="M22" s="46"/>
      <c r="N22" s="46"/>
      <c r="O22" s="134">
        <f>M22*0.42*O6</f>
        <v>0</v>
      </c>
      <c r="P22" s="49">
        <f t="shared" si="4"/>
        <v>0</v>
      </c>
      <c r="Q22" s="50">
        <f t="shared" si="0"/>
        <v>0</v>
      </c>
      <c r="R22" s="51">
        <f t="shared" si="8"/>
        <v>0</v>
      </c>
      <c r="S22" s="51">
        <f t="shared" si="5"/>
        <v>0</v>
      </c>
      <c r="T22" s="52">
        <f>P22*T6</f>
        <v>0</v>
      </c>
      <c r="U22" s="52">
        <f t="shared" si="7"/>
        <v>0</v>
      </c>
      <c r="V22" s="67">
        <f t="shared" si="6"/>
        <v>0</v>
      </c>
      <c r="W22" s="4">
        <f t="shared" si="2"/>
        <v>0</v>
      </c>
      <c r="X22" s="4"/>
      <c r="Y22" s="4"/>
      <c r="Z22" s="4"/>
      <c r="AA22" s="4"/>
      <c r="AB22" s="55"/>
      <c r="AC22" s="66"/>
    </row>
    <row r="23" spans="1:29" ht="12.75">
      <c r="A23" s="45">
        <v>16</v>
      </c>
      <c r="B23" s="101"/>
      <c r="C23" s="46"/>
      <c r="D23" s="46"/>
      <c r="E23" s="47">
        <f t="shared" si="3"/>
        <v>0</v>
      </c>
      <c r="F23" s="48"/>
      <c r="G23" s="47"/>
      <c r="H23" s="47"/>
      <c r="I23" s="47"/>
      <c r="J23" s="47"/>
      <c r="K23" s="47"/>
      <c r="L23" s="47">
        <f t="shared" si="1"/>
        <v>0</v>
      </c>
      <c r="M23" s="46"/>
      <c r="N23" s="46"/>
      <c r="O23" s="134">
        <f>M23*0.42*O6</f>
        <v>0</v>
      </c>
      <c r="P23" s="49">
        <f t="shared" si="4"/>
        <v>0</v>
      </c>
      <c r="Q23" s="50">
        <f t="shared" si="0"/>
        <v>0</v>
      </c>
      <c r="R23" s="51">
        <f t="shared" si="8"/>
        <v>0</v>
      </c>
      <c r="S23" s="51">
        <f t="shared" si="5"/>
        <v>0</v>
      </c>
      <c r="T23" s="52">
        <f>P23*T6</f>
        <v>0</v>
      </c>
      <c r="U23" s="52">
        <f>I23*0.42*U6</f>
        <v>0</v>
      </c>
      <c r="V23" s="67">
        <f t="shared" si="6"/>
        <v>0</v>
      </c>
      <c r="W23" s="4">
        <f>P23+V23+O23</f>
        <v>0</v>
      </c>
      <c r="X23" s="4"/>
      <c r="Y23" s="4"/>
      <c r="Z23" s="4"/>
      <c r="AA23" s="4"/>
      <c r="AB23" s="55"/>
      <c r="AC23" s="66"/>
    </row>
    <row r="24" spans="1:29" ht="12.75">
      <c r="A24" s="45">
        <v>17</v>
      </c>
      <c r="B24" s="101"/>
      <c r="C24" s="46"/>
      <c r="D24" s="46"/>
      <c r="E24" s="47">
        <f t="shared" si="3"/>
        <v>0</v>
      </c>
      <c r="F24" s="48"/>
      <c r="G24" s="47"/>
      <c r="H24" s="47"/>
      <c r="I24" s="47"/>
      <c r="J24" s="47"/>
      <c r="K24" s="47"/>
      <c r="L24" s="47">
        <f t="shared" si="1"/>
        <v>0</v>
      </c>
      <c r="M24" s="46"/>
      <c r="N24" s="46"/>
      <c r="O24" s="134">
        <f>M24*0.42*O6</f>
        <v>0</v>
      </c>
      <c r="P24" s="49">
        <f t="shared" si="4"/>
        <v>0</v>
      </c>
      <c r="Q24" s="50">
        <f t="shared" si="0"/>
        <v>0</v>
      </c>
      <c r="R24" s="51">
        <f t="shared" si="8"/>
        <v>0</v>
      </c>
      <c r="S24" s="51">
        <f t="shared" si="5"/>
        <v>0</v>
      </c>
      <c r="T24" s="52">
        <f>P24*T6</f>
        <v>0</v>
      </c>
      <c r="U24" s="52">
        <f t="shared" si="7"/>
        <v>0</v>
      </c>
      <c r="V24" s="67">
        <f t="shared" si="6"/>
        <v>0</v>
      </c>
      <c r="W24" s="4">
        <f aca="true" t="shared" si="9" ref="W24:W37">P24+V24+O24</f>
        <v>0</v>
      </c>
      <c r="X24" s="45"/>
      <c r="Y24" s="91"/>
      <c r="Z24" s="4"/>
      <c r="AA24" s="4"/>
      <c r="AB24" s="55"/>
      <c r="AC24" s="66"/>
    </row>
    <row r="25" spans="1:29" ht="12.75">
      <c r="A25" s="45">
        <v>18</v>
      </c>
      <c r="B25" s="101"/>
      <c r="C25" s="46"/>
      <c r="D25" s="46"/>
      <c r="E25" s="47">
        <f t="shared" si="3"/>
        <v>0</v>
      </c>
      <c r="F25" s="46"/>
      <c r="G25" s="47"/>
      <c r="H25" s="47"/>
      <c r="I25" s="47"/>
      <c r="J25" s="47"/>
      <c r="K25" s="47"/>
      <c r="L25" s="47">
        <f t="shared" si="1"/>
        <v>0</v>
      </c>
      <c r="M25" s="46"/>
      <c r="N25" s="46"/>
      <c r="O25" s="134">
        <f>M25*0.42*O6</f>
        <v>0</v>
      </c>
      <c r="P25" s="49">
        <f t="shared" si="4"/>
        <v>0</v>
      </c>
      <c r="Q25" s="50">
        <f t="shared" si="0"/>
        <v>0</v>
      </c>
      <c r="R25" s="51">
        <f t="shared" si="8"/>
        <v>0</v>
      </c>
      <c r="S25" s="51">
        <f t="shared" si="5"/>
        <v>0</v>
      </c>
      <c r="T25" s="52">
        <f>P25*T6</f>
        <v>0</v>
      </c>
      <c r="U25" s="52">
        <f t="shared" si="7"/>
        <v>0</v>
      </c>
      <c r="V25" s="67">
        <f t="shared" si="6"/>
        <v>0</v>
      </c>
      <c r="W25" s="4">
        <f t="shared" si="9"/>
        <v>0</v>
      </c>
      <c r="X25" s="4"/>
      <c r="Y25" s="4"/>
      <c r="Z25" s="4"/>
      <c r="AA25" s="4"/>
      <c r="AB25" s="55"/>
      <c r="AC25" s="66">
        <v>9</v>
      </c>
    </row>
    <row r="26" spans="1:29" ht="12.75">
      <c r="A26" s="45">
        <v>19</v>
      </c>
      <c r="B26" s="101"/>
      <c r="C26" s="46"/>
      <c r="D26" s="46"/>
      <c r="E26" s="47">
        <f t="shared" si="3"/>
        <v>0</v>
      </c>
      <c r="F26" s="46"/>
      <c r="G26" s="47"/>
      <c r="H26" s="47"/>
      <c r="I26" s="47"/>
      <c r="J26" s="47"/>
      <c r="K26" s="47"/>
      <c r="L26" s="47">
        <f t="shared" si="1"/>
        <v>0</v>
      </c>
      <c r="M26" s="46"/>
      <c r="N26" s="46"/>
      <c r="O26" s="134">
        <f>M26*0.42*O6</f>
        <v>0</v>
      </c>
      <c r="P26" s="49">
        <f>F26*$P$6/100</f>
        <v>0</v>
      </c>
      <c r="Q26" s="50">
        <f t="shared" si="0"/>
        <v>0</v>
      </c>
      <c r="R26" s="51">
        <f t="shared" si="8"/>
        <v>0</v>
      </c>
      <c r="S26" s="51">
        <f t="shared" si="5"/>
        <v>0</v>
      </c>
      <c r="T26" s="52">
        <f>P26*T6</f>
        <v>0</v>
      </c>
      <c r="U26" s="52">
        <f t="shared" si="7"/>
        <v>0</v>
      </c>
      <c r="V26" s="67">
        <f t="shared" si="6"/>
        <v>0</v>
      </c>
      <c r="W26" s="4">
        <f t="shared" si="9"/>
        <v>0</v>
      </c>
      <c r="X26" s="4"/>
      <c r="Y26" s="4"/>
      <c r="Z26" s="4"/>
      <c r="AA26" s="4"/>
      <c r="AB26" s="55"/>
      <c r="AC26" s="66"/>
    </row>
    <row r="27" spans="1:29" ht="12.75">
      <c r="A27" s="45">
        <v>20</v>
      </c>
      <c r="B27" s="101"/>
      <c r="C27" s="46"/>
      <c r="D27" s="46"/>
      <c r="E27" s="47">
        <f t="shared" si="3"/>
        <v>0</v>
      </c>
      <c r="F27" s="46"/>
      <c r="G27" s="47"/>
      <c r="H27" s="47"/>
      <c r="I27" s="47"/>
      <c r="J27" s="47"/>
      <c r="K27" s="47"/>
      <c r="L27" s="47">
        <f t="shared" si="1"/>
        <v>0</v>
      </c>
      <c r="M27" s="46"/>
      <c r="N27" s="46"/>
      <c r="O27" s="134">
        <f>M27*0.42*O6</f>
        <v>0</v>
      </c>
      <c r="P27" s="49">
        <f t="shared" si="4"/>
        <v>0</v>
      </c>
      <c r="Q27" s="50">
        <f t="shared" si="0"/>
        <v>0</v>
      </c>
      <c r="R27" s="51">
        <f t="shared" si="8"/>
        <v>0</v>
      </c>
      <c r="S27" s="51">
        <f t="shared" si="5"/>
        <v>0</v>
      </c>
      <c r="T27" s="52">
        <f>P27*T6</f>
        <v>0</v>
      </c>
      <c r="U27" s="52">
        <f t="shared" si="7"/>
        <v>0</v>
      </c>
      <c r="V27" s="67">
        <f t="shared" si="6"/>
        <v>0</v>
      </c>
      <c r="W27" s="4">
        <f t="shared" si="9"/>
        <v>0</v>
      </c>
      <c r="X27" s="4"/>
      <c r="Y27" s="4"/>
      <c r="Z27" s="4"/>
      <c r="AA27" s="4"/>
      <c r="AB27" s="55"/>
      <c r="AC27" s="66"/>
    </row>
    <row r="28" spans="1:29" ht="12.75">
      <c r="A28" s="45">
        <v>21</v>
      </c>
      <c r="B28" s="101"/>
      <c r="C28" s="46"/>
      <c r="D28" s="46"/>
      <c r="E28" s="47">
        <f t="shared" si="3"/>
        <v>0</v>
      </c>
      <c r="F28" s="46"/>
      <c r="G28" s="47"/>
      <c r="H28" s="47"/>
      <c r="I28" s="47"/>
      <c r="J28" s="47"/>
      <c r="K28" s="47"/>
      <c r="L28" s="47">
        <f t="shared" si="1"/>
        <v>0</v>
      </c>
      <c r="M28" s="46"/>
      <c r="N28" s="46"/>
      <c r="O28" s="134">
        <f>M28*0.42*O6</f>
        <v>0</v>
      </c>
      <c r="P28" s="49">
        <f t="shared" si="4"/>
        <v>0</v>
      </c>
      <c r="Q28" s="50">
        <f t="shared" si="0"/>
        <v>0</v>
      </c>
      <c r="R28" s="51">
        <f t="shared" si="8"/>
        <v>0</v>
      </c>
      <c r="S28" s="51">
        <f t="shared" si="5"/>
        <v>0</v>
      </c>
      <c r="T28" s="52">
        <f>P28*T6</f>
        <v>0</v>
      </c>
      <c r="U28" s="52">
        <f t="shared" si="7"/>
        <v>0</v>
      </c>
      <c r="V28" s="67">
        <f t="shared" si="6"/>
        <v>0</v>
      </c>
      <c r="W28" s="4">
        <f t="shared" si="9"/>
        <v>0</v>
      </c>
      <c r="X28" s="4"/>
      <c r="Y28" s="4"/>
      <c r="Z28" s="4"/>
      <c r="AA28" s="4"/>
      <c r="AB28" s="55"/>
      <c r="AC28" s="66"/>
    </row>
    <row r="29" spans="1:29" ht="12.75">
      <c r="A29" s="45">
        <v>22</v>
      </c>
      <c r="B29" s="101"/>
      <c r="C29" s="46"/>
      <c r="D29" s="46"/>
      <c r="E29" s="47">
        <f t="shared" si="3"/>
        <v>0</v>
      </c>
      <c r="F29" s="46"/>
      <c r="G29" s="47"/>
      <c r="H29" s="47"/>
      <c r="I29" s="47"/>
      <c r="J29" s="47"/>
      <c r="K29" s="47"/>
      <c r="L29" s="49">
        <f t="shared" si="1"/>
        <v>0</v>
      </c>
      <c r="M29" s="46"/>
      <c r="N29" s="46"/>
      <c r="O29" s="134">
        <f>M29*0.42*O6</f>
        <v>0</v>
      </c>
      <c r="P29" s="49">
        <f t="shared" si="4"/>
        <v>0</v>
      </c>
      <c r="Q29" s="50">
        <f t="shared" si="0"/>
        <v>0</v>
      </c>
      <c r="R29" s="51">
        <f t="shared" si="8"/>
        <v>0</v>
      </c>
      <c r="S29" s="51">
        <f t="shared" si="5"/>
        <v>0</v>
      </c>
      <c r="T29" s="52">
        <f>P29*T6</f>
        <v>0</v>
      </c>
      <c r="U29" s="52">
        <f t="shared" si="7"/>
        <v>0</v>
      </c>
      <c r="V29" s="67">
        <f t="shared" si="6"/>
        <v>0</v>
      </c>
      <c r="W29" s="4">
        <f t="shared" si="9"/>
        <v>0</v>
      </c>
      <c r="X29" s="4"/>
      <c r="Y29" s="4"/>
      <c r="Z29" s="4"/>
      <c r="AA29" s="4"/>
      <c r="AB29" s="55"/>
      <c r="AC29" s="66"/>
    </row>
    <row r="30" spans="1:29" ht="12.75">
      <c r="A30" s="45">
        <v>23</v>
      </c>
      <c r="B30" s="101"/>
      <c r="C30" s="46"/>
      <c r="D30" s="46"/>
      <c r="E30" s="47">
        <f t="shared" si="3"/>
        <v>0</v>
      </c>
      <c r="F30" s="46"/>
      <c r="G30" s="47"/>
      <c r="H30" s="47"/>
      <c r="I30" s="47"/>
      <c r="J30" s="47"/>
      <c r="K30" s="47"/>
      <c r="L30" s="47">
        <f t="shared" si="1"/>
        <v>0</v>
      </c>
      <c r="M30" s="46"/>
      <c r="N30" s="46"/>
      <c r="O30" s="134">
        <f>M30*0.42*O6</f>
        <v>0</v>
      </c>
      <c r="P30" s="49">
        <f t="shared" si="4"/>
        <v>0</v>
      </c>
      <c r="Q30" s="50">
        <f t="shared" si="0"/>
        <v>0</v>
      </c>
      <c r="R30" s="51">
        <f t="shared" si="8"/>
        <v>0</v>
      </c>
      <c r="S30" s="51">
        <f t="shared" si="5"/>
        <v>0</v>
      </c>
      <c r="T30" s="52">
        <f>P30*T6</f>
        <v>0</v>
      </c>
      <c r="U30" s="52">
        <f t="shared" si="7"/>
        <v>0</v>
      </c>
      <c r="V30" s="67">
        <f t="shared" si="6"/>
        <v>0</v>
      </c>
      <c r="W30" s="4">
        <f t="shared" si="9"/>
        <v>0</v>
      </c>
      <c r="X30" s="4"/>
      <c r="Y30" s="4"/>
      <c r="Z30" s="4"/>
      <c r="AA30" s="4"/>
      <c r="AB30" s="55"/>
      <c r="AC30" s="66"/>
    </row>
    <row r="31" spans="1:29" ht="12.75">
      <c r="A31" s="45">
        <v>24</v>
      </c>
      <c r="B31" s="101"/>
      <c r="C31" s="46"/>
      <c r="D31" s="46"/>
      <c r="E31" s="47">
        <f t="shared" si="3"/>
        <v>0</v>
      </c>
      <c r="F31" s="46"/>
      <c r="G31" s="47"/>
      <c r="H31" s="47"/>
      <c r="I31" s="47"/>
      <c r="J31" s="47"/>
      <c r="K31" s="47"/>
      <c r="L31" s="49">
        <f t="shared" si="1"/>
        <v>0</v>
      </c>
      <c r="M31" s="46"/>
      <c r="N31" s="46"/>
      <c r="O31" s="134">
        <f>M31*0.42*O6</f>
        <v>0</v>
      </c>
      <c r="P31" s="49">
        <f t="shared" si="4"/>
        <v>0</v>
      </c>
      <c r="Q31" s="50">
        <f t="shared" si="0"/>
        <v>0</v>
      </c>
      <c r="R31" s="51">
        <f t="shared" si="8"/>
        <v>0</v>
      </c>
      <c r="S31" s="51">
        <f t="shared" si="5"/>
        <v>0</v>
      </c>
      <c r="T31" s="52">
        <f>P31*T6</f>
        <v>0</v>
      </c>
      <c r="U31" s="52">
        <f t="shared" si="7"/>
        <v>0</v>
      </c>
      <c r="V31" s="67">
        <f t="shared" si="6"/>
        <v>0</v>
      </c>
      <c r="W31" s="4">
        <f t="shared" si="9"/>
        <v>0</v>
      </c>
      <c r="X31" s="4"/>
      <c r="Y31" s="4"/>
      <c r="Z31" s="4"/>
      <c r="AA31" s="4"/>
      <c r="AB31" s="55"/>
      <c r="AC31" s="66"/>
    </row>
    <row r="32" spans="1:29" ht="12.75">
      <c r="A32" s="45">
        <v>25</v>
      </c>
      <c r="B32" s="103"/>
      <c r="C32" s="46"/>
      <c r="D32" s="46"/>
      <c r="E32" s="47">
        <f t="shared" si="3"/>
        <v>0</v>
      </c>
      <c r="F32" s="46"/>
      <c r="G32" s="47"/>
      <c r="H32" s="47"/>
      <c r="I32" s="47"/>
      <c r="J32" s="47"/>
      <c r="K32" s="47"/>
      <c r="L32" s="49">
        <f t="shared" si="1"/>
        <v>0</v>
      </c>
      <c r="M32" s="46"/>
      <c r="N32" s="46"/>
      <c r="O32" s="134">
        <f>M32*0.42*O6</f>
        <v>0</v>
      </c>
      <c r="P32" s="49">
        <f t="shared" si="4"/>
        <v>0</v>
      </c>
      <c r="Q32" s="50">
        <f t="shared" si="0"/>
        <v>0</v>
      </c>
      <c r="R32" s="51">
        <f t="shared" si="8"/>
        <v>0</v>
      </c>
      <c r="S32" s="51">
        <f t="shared" si="5"/>
        <v>0</v>
      </c>
      <c r="T32" s="52">
        <f>P32*T6</f>
        <v>0</v>
      </c>
      <c r="U32" s="52">
        <f t="shared" si="7"/>
        <v>0</v>
      </c>
      <c r="V32" s="67">
        <f t="shared" si="6"/>
        <v>0</v>
      </c>
      <c r="W32" s="4">
        <f t="shared" si="9"/>
        <v>0</v>
      </c>
      <c r="X32" s="4"/>
      <c r="Y32" s="4"/>
      <c r="Z32" s="4"/>
      <c r="AA32" s="4"/>
      <c r="AB32" s="55"/>
      <c r="AC32" s="66"/>
    </row>
    <row r="33" spans="1:29" ht="12.75">
      <c r="A33" s="45">
        <v>26</v>
      </c>
      <c r="B33" s="101"/>
      <c r="C33" s="46"/>
      <c r="D33" s="46"/>
      <c r="E33" s="47">
        <f t="shared" si="3"/>
        <v>0</v>
      </c>
      <c r="F33" s="46"/>
      <c r="G33" s="47"/>
      <c r="H33" s="47"/>
      <c r="I33" s="47"/>
      <c r="J33" s="47"/>
      <c r="K33" s="47"/>
      <c r="L33" s="49">
        <f t="shared" si="1"/>
        <v>0</v>
      </c>
      <c r="M33" s="46"/>
      <c r="N33" s="46"/>
      <c r="O33" s="134">
        <f>M33*0.42*O6</f>
        <v>0</v>
      </c>
      <c r="P33" s="49">
        <f t="shared" si="4"/>
        <v>0</v>
      </c>
      <c r="Q33" s="50">
        <f t="shared" si="0"/>
        <v>0</v>
      </c>
      <c r="R33" s="51">
        <f t="shared" si="8"/>
        <v>0</v>
      </c>
      <c r="S33" s="51">
        <f t="shared" si="5"/>
        <v>0</v>
      </c>
      <c r="T33" s="52">
        <f>P33*T6</f>
        <v>0</v>
      </c>
      <c r="U33" s="52">
        <f t="shared" si="7"/>
        <v>0</v>
      </c>
      <c r="V33" s="67">
        <f t="shared" si="6"/>
        <v>0</v>
      </c>
      <c r="W33" s="4">
        <f t="shared" si="9"/>
        <v>0</v>
      </c>
      <c r="X33" s="4"/>
      <c r="Y33" s="4"/>
      <c r="Z33" s="4"/>
      <c r="AA33" s="4"/>
      <c r="AB33" s="55"/>
      <c r="AC33" s="66"/>
    </row>
    <row r="34" spans="1:29" ht="12.75">
      <c r="A34" s="45">
        <v>27</v>
      </c>
      <c r="B34" s="101"/>
      <c r="C34" s="46"/>
      <c r="D34" s="46"/>
      <c r="E34" s="47">
        <f t="shared" si="3"/>
        <v>0</v>
      </c>
      <c r="F34" s="46"/>
      <c r="G34" s="47"/>
      <c r="H34" s="47"/>
      <c r="I34" s="47"/>
      <c r="J34" s="47"/>
      <c r="K34" s="47"/>
      <c r="L34" s="49">
        <f t="shared" si="1"/>
        <v>0</v>
      </c>
      <c r="M34" s="46"/>
      <c r="N34" s="46"/>
      <c r="O34" s="134">
        <f>M34*0.42*O6</f>
        <v>0</v>
      </c>
      <c r="P34" s="49">
        <f t="shared" si="4"/>
        <v>0</v>
      </c>
      <c r="Q34" s="50">
        <f t="shared" si="0"/>
        <v>0</v>
      </c>
      <c r="R34" s="51">
        <f t="shared" si="8"/>
        <v>0</v>
      </c>
      <c r="S34" s="51">
        <f t="shared" si="5"/>
        <v>0</v>
      </c>
      <c r="T34" s="52">
        <f>P34*T6</f>
        <v>0</v>
      </c>
      <c r="U34" s="52">
        <f t="shared" si="7"/>
        <v>0</v>
      </c>
      <c r="V34" s="67">
        <f t="shared" si="6"/>
        <v>0</v>
      </c>
      <c r="W34" s="4">
        <f t="shared" si="9"/>
        <v>0</v>
      </c>
      <c r="X34" s="4"/>
      <c r="Y34" s="4"/>
      <c r="Z34" s="4"/>
      <c r="AA34" s="4"/>
      <c r="AB34" s="55"/>
      <c r="AC34" s="66"/>
    </row>
    <row r="35" spans="1:29" ht="12.75">
      <c r="A35" s="45">
        <v>28</v>
      </c>
      <c r="B35" s="101"/>
      <c r="C35" s="46"/>
      <c r="D35" s="46"/>
      <c r="E35" s="47">
        <f t="shared" si="3"/>
        <v>0</v>
      </c>
      <c r="F35" s="46"/>
      <c r="G35" s="47"/>
      <c r="H35" s="47"/>
      <c r="I35" s="47"/>
      <c r="J35" s="47"/>
      <c r="K35" s="47"/>
      <c r="L35" s="49">
        <f t="shared" si="1"/>
        <v>0</v>
      </c>
      <c r="M35" s="46"/>
      <c r="N35" s="46"/>
      <c r="O35" s="134">
        <f>M35*0.42*O6</f>
        <v>0</v>
      </c>
      <c r="P35" s="49">
        <f t="shared" si="4"/>
        <v>0</v>
      </c>
      <c r="Q35" s="50">
        <f t="shared" si="0"/>
        <v>0</v>
      </c>
      <c r="R35" s="51">
        <f>P35*R6</f>
        <v>0</v>
      </c>
      <c r="S35" s="51">
        <f t="shared" si="5"/>
        <v>0</v>
      </c>
      <c r="T35" s="52">
        <f>P35*T6</f>
        <v>0</v>
      </c>
      <c r="U35" s="52">
        <f t="shared" si="7"/>
        <v>0</v>
      </c>
      <c r="V35" s="67">
        <f>Q35+R35+S35+T35+U35+L35</f>
        <v>0</v>
      </c>
      <c r="W35" s="4">
        <f t="shared" si="9"/>
        <v>0</v>
      </c>
      <c r="X35" s="4"/>
      <c r="Y35" s="4"/>
      <c r="Z35" s="4"/>
      <c r="AA35" s="4"/>
      <c r="AB35" s="55"/>
      <c r="AC35" s="66"/>
    </row>
    <row r="36" spans="1:29" ht="12.75">
      <c r="A36" s="45">
        <v>29</v>
      </c>
      <c r="B36" s="101"/>
      <c r="C36" s="46"/>
      <c r="D36" s="46"/>
      <c r="E36" s="47">
        <f t="shared" si="3"/>
        <v>0</v>
      </c>
      <c r="F36" s="46"/>
      <c r="G36" s="47"/>
      <c r="H36" s="47"/>
      <c r="I36" s="47"/>
      <c r="J36" s="47"/>
      <c r="K36" s="47"/>
      <c r="L36" s="49">
        <f t="shared" si="1"/>
        <v>0</v>
      </c>
      <c r="M36" s="46"/>
      <c r="N36" s="46"/>
      <c r="O36" s="134">
        <f>M36*0.42*O6</f>
        <v>0</v>
      </c>
      <c r="P36" s="49">
        <f t="shared" si="4"/>
        <v>0</v>
      </c>
      <c r="Q36" s="50">
        <f t="shared" si="0"/>
        <v>0</v>
      </c>
      <c r="R36" s="51">
        <f t="shared" si="8"/>
        <v>0</v>
      </c>
      <c r="S36" s="51">
        <f t="shared" si="5"/>
        <v>0</v>
      </c>
      <c r="T36" s="52">
        <f>P36*T6</f>
        <v>0</v>
      </c>
      <c r="U36" s="52">
        <f t="shared" si="7"/>
        <v>0</v>
      </c>
      <c r="V36" s="67">
        <f t="shared" si="6"/>
        <v>0</v>
      </c>
      <c r="W36" s="4">
        <f t="shared" si="9"/>
        <v>0</v>
      </c>
      <c r="X36" s="4"/>
      <c r="Y36" s="4"/>
      <c r="Z36" s="4"/>
      <c r="AA36" s="4"/>
      <c r="AB36" s="55"/>
      <c r="AC36" s="66"/>
    </row>
    <row r="37" spans="1:29" ht="12.75">
      <c r="A37" s="45">
        <v>30</v>
      </c>
      <c r="B37" s="101"/>
      <c r="C37" s="46"/>
      <c r="D37" s="46"/>
      <c r="E37" s="47">
        <f t="shared" si="3"/>
        <v>0</v>
      </c>
      <c r="F37" s="46"/>
      <c r="G37" s="47"/>
      <c r="H37" s="47"/>
      <c r="I37" s="47"/>
      <c r="J37" s="47"/>
      <c r="K37" s="47"/>
      <c r="L37" s="49">
        <f t="shared" si="1"/>
        <v>0</v>
      </c>
      <c r="M37" s="46"/>
      <c r="N37" s="46"/>
      <c r="O37" s="134">
        <f>M37*0.42*O6</f>
        <v>0</v>
      </c>
      <c r="P37" s="49">
        <f t="shared" si="4"/>
        <v>0</v>
      </c>
      <c r="Q37" s="50">
        <f t="shared" si="0"/>
        <v>0</v>
      </c>
      <c r="R37" s="51">
        <f t="shared" si="8"/>
        <v>0</v>
      </c>
      <c r="S37" s="51">
        <f t="shared" si="5"/>
        <v>0</v>
      </c>
      <c r="T37" s="52">
        <f>P37*T6</f>
        <v>0</v>
      </c>
      <c r="U37" s="52">
        <f t="shared" si="7"/>
        <v>0</v>
      </c>
      <c r="V37" s="67">
        <f t="shared" si="6"/>
        <v>0</v>
      </c>
      <c r="W37" s="4">
        <f t="shared" si="9"/>
        <v>0</v>
      </c>
      <c r="X37" s="4"/>
      <c r="Y37" s="4"/>
      <c r="Z37" s="4"/>
      <c r="AA37" s="4"/>
      <c r="AB37" s="55"/>
      <c r="AC37" s="66"/>
    </row>
    <row r="38" spans="1:29" ht="13.5" thickBot="1">
      <c r="A38" s="68">
        <v>31</v>
      </c>
      <c r="B38" s="102"/>
      <c r="C38" s="69"/>
      <c r="D38" s="69"/>
      <c r="E38" s="47">
        <f t="shared" si="3"/>
        <v>0</v>
      </c>
      <c r="F38" s="69"/>
      <c r="G38" s="70"/>
      <c r="H38" s="70"/>
      <c r="I38" s="70"/>
      <c r="J38" s="70"/>
      <c r="K38" s="70"/>
      <c r="L38" s="49">
        <f t="shared" si="1"/>
        <v>0</v>
      </c>
      <c r="M38" s="69"/>
      <c r="N38" s="69"/>
      <c r="O38" s="134">
        <f>M38*0.42*O6</f>
        <v>0</v>
      </c>
      <c r="P38" s="49">
        <f t="shared" si="4"/>
        <v>0</v>
      </c>
      <c r="Q38" s="50">
        <f t="shared" si="0"/>
        <v>0</v>
      </c>
      <c r="R38" s="51">
        <f t="shared" si="8"/>
        <v>0</v>
      </c>
      <c r="S38" s="51">
        <f t="shared" si="5"/>
        <v>0</v>
      </c>
      <c r="T38" s="52">
        <f>P38*T6</f>
        <v>0</v>
      </c>
      <c r="U38" s="52">
        <f t="shared" si="7"/>
        <v>0</v>
      </c>
      <c r="V38" s="67">
        <f t="shared" si="6"/>
        <v>0</v>
      </c>
      <c r="W38" s="4">
        <f>P38+V38+O38</f>
        <v>0</v>
      </c>
      <c r="X38" s="4"/>
      <c r="Y38" s="4"/>
      <c r="Z38" s="4"/>
      <c r="AA38" s="4"/>
      <c r="AB38" s="55"/>
      <c r="AC38" s="66"/>
    </row>
    <row r="39" spans="1:29" ht="13.5" thickBot="1">
      <c r="A39" s="152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97"/>
    </row>
    <row r="40" spans="1:29" s="19" customFormat="1" ht="13.5" thickBot="1">
      <c r="A40" s="16"/>
      <c r="B40" s="99"/>
      <c r="C40" s="17"/>
      <c r="D40" s="17">
        <f>D27-C14</f>
        <v>0</v>
      </c>
      <c r="E40" s="17">
        <f aca="true" t="shared" si="10" ref="E40:O40">SUM(E8:E38)</f>
        <v>0</v>
      </c>
      <c r="F40" s="63">
        <f t="shared" si="10"/>
        <v>123</v>
      </c>
      <c r="G40" s="17">
        <f t="shared" si="10"/>
        <v>0</v>
      </c>
      <c r="H40" s="17">
        <f t="shared" si="10"/>
        <v>0</v>
      </c>
      <c r="I40" s="17">
        <f t="shared" si="10"/>
        <v>54</v>
      </c>
      <c r="J40" s="17">
        <f t="shared" si="10"/>
        <v>0</v>
      </c>
      <c r="K40" s="17">
        <f t="shared" si="10"/>
        <v>0</v>
      </c>
      <c r="L40" s="17">
        <f t="shared" si="10"/>
        <v>0</v>
      </c>
      <c r="M40" s="17">
        <f t="shared" si="10"/>
        <v>33</v>
      </c>
      <c r="N40" s="17">
        <f t="shared" si="10"/>
        <v>36</v>
      </c>
      <c r="O40" s="8">
        <f t="shared" si="10"/>
        <v>4.1579999999999995</v>
      </c>
      <c r="P40" s="8">
        <f aca="true" t="shared" si="11" ref="P40:V40">SUM(P8:P38)</f>
        <v>51.66</v>
      </c>
      <c r="Q40" s="17">
        <f>SUM(Q8:Q38)</f>
        <v>0</v>
      </c>
      <c r="R40" s="17">
        <f t="shared" si="11"/>
        <v>5.166</v>
      </c>
      <c r="S40" s="17">
        <f t="shared" si="11"/>
        <v>0</v>
      </c>
      <c r="T40" s="17">
        <f t="shared" si="11"/>
        <v>4.1328</v>
      </c>
      <c r="U40" s="17">
        <f t="shared" si="11"/>
        <v>4.9896</v>
      </c>
      <c r="V40" s="18">
        <f t="shared" si="11"/>
        <v>14.2884</v>
      </c>
      <c r="W40" s="34">
        <f>SUM(W8:W38)</f>
        <v>70.1064</v>
      </c>
      <c r="X40" s="18"/>
      <c r="Y40" s="105">
        <v>51</v>
      </c>
      <c r="Z40" s="18"/>
      <c r="AA40" s="9">
        <f>SUM(AA8:AA38)</f>
        <v>140</v>
      </c>
      <c r="AB40" s="34">
        <f>Y40+AA40-W40-Z40</f>
        <v>120.8936</v>
      </c>
      <c r="AC40" s="13">
        <v>9</v>
      </c>
    </row>
    <row r="43" spans="1:19" ht="16.5" customHeight="1">
      <c r="A43" s="44" t="s">
        <v>34</v>
      </c>
      <c r="C43" s="91"/>
      <c r="D43" s="137" t="s">
        <v>53</v>
      </c>
      <c r="E43" s="137"/>
      <c r="K43" s="159" t="s">
        <v>42</v>
      </c>
      <c r="L43" s="159"/>
      <c r="M43" s="159"/>
      <c r="N43" s="91"/>
      <c r="O43" s="157"/>
      <c r="P43" s="157"/>
      <c r="Q43" s="159" t="s">
        <v>43</v>
      </c>
      <c r="R43" s="159"/>
      <c r="S43" s="159"/>
    </row>
    <row r="45" spans="14:19" ht="12.75" customHeight="1">
      <c r="N45" s="91"/>
      <c r="O45" s="157"/>
      <c r="P45" s="157"/>
      <c r="Q45" s="159" t="s">
        <v>44</v>
      </c>
      <c r="R45" s="159"/>
      <c r="S45" s="159"/>
    </row>
    <row r="46" spans="1:12" ht="15" customHeight="1">
      <c r="A46" s="151" t="s">
        <v>35</v>
      </c>
      <c r="B46" s="151"/>
      <c r="C46" s="151"/>
      <c r="D46" s="151"/>
      <c r="E46" s="93"/>
      <c r="F46" s="91"/>
      <c r="H46" s="160"/>
      <c r="I46" s="160"/>
      <c r="J46" s="160"/>
      <c r="K46" s="160"/>
      <c r="L46" s="160"/>
    </row>
    <row r="47" spans="14:19" ht="12.75" customHeight="1">
      <c r="N47" s="91"/>
      <c r="O47" s="157"/>
      <c r="P47" s="157"/>
      <c r="Q47" s="158"/>
      <c r="R47" s="158"/>
      <c r="S47" s="158"/>
    </row>
  </sheetData>
  <sheetProtection/>
  <mergeCells count="46">
    <mergeCell ref="C1:R1"/>
    <mergeCell ref="A3:C3"/>
    <mergeCell ref="AC4:AC5"/>
    <mergeCell ref="AC6:AC7"/>
    <mergeCell ref="L4:L7"/>
    <mergeCell ref="M4:N5"/>
    <mergeCell ref="E4:E7"/>
    <mergeCell ref="F4:F7"/>
    <mergeCell ref="G4:G7"/>
    <mergeCell ref="H4:H7"/>
    <mergeCell ref="Q4:U4"/>
    <mergeCell ref="J4:J7"/>
    <mergeCell ref="N6:N7"/>
    <mergeCell ref="M6:M7"/>
    <mergeCell ref="O6:O7"/>
    <mergeCell ref="P6:P7"/>
    <mergeCell ref="O4:O5"/>
    <mergeCell ref="K4:K7"/>
    <mergeCell ref="O47:P47"/>
    <mergeCell ref="Q47:S47"/>
    <mergeCell ref="K43:M43"/>
    <mergeCell ref="O43:P43"/>
    <mergeCell ref="Q43:S43"/>
    <mergeCell ref="O45:P45"/>
    <mergeCell ref="Q45:S45"/>
    <mergeCell ref="H46:L46"/>
    <mergeCell ref="A46:D46"/>
    <mergeCell ref="A4:A7"/>
    <mergeCell ref="C4:C7"/>
    <mergeCell ref="D4:D7"/>
    <mergeCell ref="D43:E43"/>
    <mergeCell ref="A39:AB39"/>
    <mergeCell ref="V4:V7"/>
    <mergeCell ref="X4:X7"/>
    <mergeCell ref="B4:B7"/>
    <mergeCell ref="AA4:AA7"/>
    <mergeCell ref="C2:V2"/>
    <mergeCell ref="AA1:AB1"/>
    <mergeCell ref="Y4:Z5"/>
    <mergeCell ref="AB4:AB5"/>
    <mergeCell ref="W4:W7"/>
    <mergeCell ref="Y6:Y7"/>
    <mergeCell ref="Z6:Z7"/>
    <mergeCell ref="AB6:AB7"/>
    <mergeCell ref="I4:I7"/>
    <mergeCell ref="P4:P5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V47"/>
  <sheetViews>
    <sheetView zoomScalePageLayoutView="0" workbookViewId="0" topLeftCell="A1">
      <pane ySplit="7" topLeftCell="A10" activePane="bottomLeft" state="frozen"/>
      <selection pane="topLeft" activeCell="A1" sqref="A1"/>
      <selection pane="bottomLeft" activeCell="J23" sqref="J23"/>
    </sheetView>
  </sheetViews>
  <sheetFormatPr defaultColWidth="9.00390625" defaultRowHeight="12.75"/>
  <cols>
    <col min="1" max="1" width="10.125" style="1" customWidth="1"/>
    <col min="2" max="2" width="12.00390625" style="1" customWidth="1"/>
    <col min="3" max="3" width="14.00390625" style="1" customWidth="1"/>
    <col min="4" max="4" width="9.125" style="1" customWidth="1"/>
    <col min="5" max="5" width="9.125" style="2" customWidth="1"/>
    <col min="6" max="6" width="0.37109375" style="2" customWidth="1"/>
    <col min="7" max="7" width="13.375" style="1" customWidth="1"/>
    <col min="8" max="9" width="9.125" style="1" customWidth="1"/>
    <col min="10" max="10" width="10.25390625" style="1" customWidth="1"/>
    <col min="11" max="11" width="6.125" style="1" customWidth="1"/>
    <col min="12" max="12" width="5.875" style="1" customWidth="1"/>
    <col min="13" max="13" width="9.625" style="1" customWidth="1"/>
    <col min="14" max="14" width="9.00390625" style="1" customWidth="1"/>
    <col min="15" max="15" width="9.875" style="1" customWidth="1"/>
    <col min="16" max="16" width="8.75390625" style="1" hidden="1" customWidth="1"/>
    <col min="17" max="17" width="9.00390625" style="1" customWidth="1"/>
    <col min="18" max="18" width="7.375" style="1" customWidth="1"/>
    <col min="19" max="19" width="9.875" style="1" customWidth="1"/>
    <col min="20" max="20" width="20.25390625" style="1" customWidth="1"/>
    <col min="21" max="16384" width="9.125" style="1" customWidth="1"/>
  </cols>
  <sheetData>
    <row r="1" spans="2:20" ht="43.5" customHeight="1">
      <c r="B1" s="136" t="s">
        <v>66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S1" s="164" t="s">
        <v>27</v>
      </c>
      <c r="T1" s="164"/>
    </row>
    <row r="2" spans="2:20" ht="36" customHeight="1">
      <c r="B2" s="136" t="s">
        <v>50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S2" s="56" t="s">
        <v>28</v>
      </c>
      <c r="T2" s="56" t="s">
        <v>58</v>
      </c>
    </row>
    <row r="3" spans="1:2" ht="13.5" thickBot="1">
      <c r="A3" s="163" t="s">
        <v>52</v>
      </c>
      <c r="B3" s="163"/>
    </row>
    <row r="4" spans="1:22" ht="12.75" customHeight="1" thickBot="1">
      <c r="A4" s="148" t="s">
        <v>0</v>
      </c>
      <c r="B4" s="148" t="s">
        <v>7</v>
      </c>
      <c r="C4" s="148" t="s">
        <v>8</v>
      </c>
      <c r="D4" s="148" t="s">
        <v>9</v>
      </c>
      <c r="E4" s="176" t="s">
        <v>14</v>
      </c>
      <c r="F4" s="177"/>
      <c r="G4" s="148" t="s">
        <v>13</v>
      </c>
      <c r="H4" s="152" t="s">
        <v>3</v>
      </c>
      <c r="I4" s="153"/>
      <c r="J4" s="153"/>
      <c r="K4" s="153"/>
      <c r="L4" s="180"/>
      <c r="M4" s="139" t="s">
        <v>15</v>
      </c>
      <c r="N4" s="144" t="s">
        <v>12</v>
      </c>
      <c r="O4" s="144" t="s">
        <v>26</v>
      </c>
      <c r="P4" s="148" t="s">
        <v>25</v>
      </c>
      <c r="Q4" s="138" t="s">
        <v>29</v>
      </c>
      <c r="R4" s="139"/>
      <c r="S4" s="154" t="s">
        <v>36</v>
      </c>
      <c r="T4" s="154" t="s">
        <v>30</v>
      </c>
      <c r="U4" s="144" t="s">
        <v>59</v>
      </c>
      <c r="V4" s="144" t="s">
        <v>61</v>
      </c>
    </row>
    <row r="5" spans="1:22" ht="26.25" thickBot="1">
      <c r="A5" s="149"/>
      <c r="B5" s="149"/>
      <c r="C5" s="149"/>
      <c r="D5" s="149"/>
      <c r="E5" s="178"/>
      <c r="F5" s="179"/>
      <c r="G5" s="150"/>
      <c r="H5" s="13" t="s">
        <v>5</v>
      </c>
      <c r="I5" s="13" t="s">
        <v>6</v>
      </c>
      <c r="J5" s="13" t="s">
        <v>46</v>
      </c>
      <c r="K5" s="11"/>
      <c r="L5" s="11"/>
      <c r="M5" s="141"/>
      <c r="N5" s="145"/>
      <c r="O5" s="145"/>
      <c r="P5" s="149"/>
      <c r="Q5" s="140"/>
      <c r="R5" s="141"/>
      <c r="S5" s="155"/>
      <c r="T5" s="155"/>
      <c r="U5" s="146"/>
      <c r="V5" s="146"/>
    </row>
    <row r="6" spans="1:22" ht="13.5" customHeight="1" thickBot="1">
      <c r="A6" s="149"/>
      <c r="B6" s="149"/>
      <c r="C6" s="149"/>
      <c r="D6" s="149"/>
      <c r="E6" s="178"/>
      <c r="F6" s="179"/>
      <c r="G6" s="148">
        <v>30.9</v>
      </c>
      <c r="H6" s="14"/>
      <c r="I6" s="14">
        <v>0.08</v>
      </c>
      <c r="J6" s="14">
        <v>0.1</v>
      </c>
      <c r="K6" s="14"/>
      <c r="L6" s="14"/>
      <c r="M6" s="14"/>
      <c r="N6" s="145"/>
      <c r="O6" s="145"/>
      <c r="P6" s="149"/>
      <c r="Q6" s="145" t="s">
        <v>31</v>
      </c>
      <c r="R6" s="145" t="s">
        <v>32</v>
      </c>
      <c r="S6" s="155"/>
      <c r="T6" s="154" t="s">
        <v>33</v>
      </c>
      <c r="U6" s="144" t="s">
        <v>60</v>
      </c>
      <c r="V6" s="144" t="s">
        <v>62</v>
      </c>
    </row>
    <row r="7" spans="1:22" ht="13.5" thickBot="1">
      <c r="A7" s="150"/>
      <c r="B7" s="150"/>
      <c r="C7" s="150"/>
      <c r="D7" s="150"/>
      <c r="E7" s="178"/>
      <c r="F7" s="179"/>
      <c r="G7" s="150"/>
      <c r="H7" s="15"/>
      <c r="I7" s="15"/>
      <c r="J7" s="15"/>
      <c r="K7" s="6"/>
      <c r="L7" s="12"/>
      <c r="M7" s="12">
        <v>3</v>
      </c>
      <c r="N7" s="146"/>
      <c r="O7" s="146"/>
      <c r="P7" s="150"/>
      <c r="Q7" s="146"/>
      <c r="R7" s="146"/>
      <c r="S7" s="156"/>
      <c r="T7" s="156"/>
      <c r="U7" s="146"/>
      <c r="V7" s="146"/>
    </row>
    <row r="8" spans="1:22" ht="12.75">
      <c r="A8" s="3">
        <v>1</v>
      </c>
      <c r="B8" s="21"/>
      <c r="C8" s="21"/>
      <c r="D8" s="21">
        <f>C8-B8</f>
        <v>0</v>
      </c>
      <c r="E8" s="175"/>
      <c r="F8" s="175"/>
      <c r="G8" s="22">
        <f>D8*G6/100</f>
        <v>0</v>
      </c>
      <c r="H8" s="23">
        <f>G8*$H$6</f>
        <v>0</v>
      </c>
      <c r="I8" s="24">
        <f>G8*I6</f>
        <v>0</v>
      </c>
      <c r="J8" s="24">
        <f>G8*J6</f>
        <v>0</v>
      </c>
      <c r="K8" s="36"/>
      <c r="L8" s="25"/>
      <c r="M8" s="25">
        <f>E8*M$7</f>
        <v>0</v>
      </c>
      <c r="N8" s="25">
        <f>H8+I8+J8</f>
        <v>0</v>
      </c>
      <c r="O8" s="26">
        <f>G8+M8+N8</f>
        <v>0</v>
      </c>
      <c r="P8" s="26"/>
      <c r="Q8" s="26"/>
      <c r="R8" s="26"/>
      <c r="S8" s="26"/>
      <c r="T8" s="26"/>
      <c r="U8" s="96"/>
      <c r="V8" s="96"/>
    </row>
    <row r="9" spans="1:22" ht="12.75">
      <c r="A9" s="5">
        <v>2</v>
      </c>
      <c r="B9" s="27"/>
      <c r="C9" s="27"/>
      <c r="D9" s="21">
        <f aca="true" t="shared" si="0" ref="D9:D38">C9-B9</f>
        <v>0</v>
      </c>
      <c r="E9" s="173"/>
      <c r="F9" s="174"/>
      <c r="G9" s="22">
        <f>D9*G$6/100</f>
        <v>0</v>
      </c>
      <c r="H9" s="23">
        <f aca="true" t="shared" si="1" ref="H9:H38">G9*$H$6</f>
        <v>0</v>
      </c>
      <c r="I9" s="24">
        <f>G9*I6</f>
        <v>0</v>
      </c>
      <c r="J9" s="24">
        <f>G9*J6</f>
        <v>0</v>
      </c>
      <c r="K9" s="25"/>
      <c r="L9" s="25"/>
      <c r="M9" s="25">
        <f aca="true" t="shared" si="2" ref="M9:M38">E9*M$7</f>
        <v>0</v>
      </c>
      <c r="N9" s="25">
        <f aca="true" t="shared" si="3" ref="N9:N38">H9+I9+J9</f>
        <v>0</v>
      </c>
      <c r="O9" s="26">
        <f aca="true" t="shared" si="4" ref="O9:O38">G9+M9+N9</f>
        <v>0</v>
      </c>
      <c r="P9" s="26"/>
      <c r="Q9" s="26"/>
      <c r="R9" s="26"/>
      <c r="S9" s="26"/>
      <c r="T9" s="26"/>
      <c r="U9" s="66"/>
      <c r="V9" s="66"/>
    </row>
    <row r="10" spans="1:22" ht="12.75">
      <c r="A10" s="5">
        <v>3</v>
      </c>
      <c r="B10" s="27"/>
      <c r="C10" s="27"/>
      <c r="D10" s="21">
        <f t="shared" si="0"/>
        <v>0</v>
      </c>
      <c r="E10" s="173"/>
      <c r="F10" s="174"/>
      <c r="G10" s="22">
        <f>D10*G$6/100</f>
        <v>0</v>
      </c>
      <c r="H10" s="23">
        <f t="shared" si="1"/>
        <v>0</v>
      </c>
      <c r="I10" s="24">
        <f aca="true" t="shared" si="5" ref="I10:I38">G10*$I$6</f>
        <v>0</v>
      </c>
      <c r="J10" s="24"/>
      <c r="K10" s="25"/>
      <c r="L10" s="25"/>
      <c r="M10" s="25">
        <f t="shared" si="2"/>
        <v>0</v>
      </c>
      <c r="N10" s="25">
        <f t="shared" si="3"/>
        <v>0</v>
      </c>
      <c r="O10" s="26">
        <f>G10+M10+N10</f>
        <v>0</v>
      </c>
      <c r="P10" s="26"/>
      <c r="Q10" s="26"/>
      <c r="R10" s="26"/>
      <c r="S10" s="26"/>
      <c r="T10" s="26"/>
      <c r="U10" s="66"/>
      <c r="V10" s="66"/>
    </row>
    <row r="11" spans="1:22" ht="12.75">
      <c r="A11" s="133">
        <v>4</v>
      </c>
      <c r="B11" s="27"/>
      <c r="C11" s="27"/>
      <c r="D11" s="21">
        <f t="shared" si="0"/>
        <v>0</v>
      </c>
      <c r="E11" s="173"/>
      <c r="F11" s="174"/>
      <c r="G11" s="22">
        <f aca="true" t="shared" si="6" ref="G11:G38">D11*G$6/100</f>
        <v>0</v>
      </c>
      <c r="H11" s="23">
        <f t="shared" si="1"/>
        <v>0</v>
      </c>
      <c r="I11" s="24">
        <f t="shared" si="5"/>
        <v>0</v>
      </c>
      <c r="J11" s="24">
        <f>G11*J6</f>
        <v>0</v>
      </c>
      <c r="K11" s="25"/>
      <c r="L11" s="25"/>
      <c r="M11" s="25">
        <f t="shared" si="2"/>
        <v>0</v>
      </c>
      <c r="N11" s="25">
        <f t="shared" si="3"/>
        <v>0</v>
      </c>
      <c r="O11" s="26">
        <f>G11+M11+N11</f>
        <v>0</v>
      </c>
      <c r="P11" s="26"/>
      <c r="Q11" s="26"/>
      <c r="R11" s="26"/>
      <c r="S11" s="26"/>
      <c r="T11" s="26"/>
      <c r="U11" s="66"/>
      <c r="V11" s="66"/>
    </row>
    <row r="12" spans="1:22" ht="12.75">
      <c r="A12" s="133">
        <v>5</v>
      </c>
      <c r="B12" s="27"/>
      <c r="C12" s="27"/>
      <c r="D12" s="21">
        <f t="shared" si="0"/>
        <v>0</v>
      </c>
      <c r="E12" s="173"/>
      <c r="F12" s="174"/>
      <c r="G12" s="22">
        <f t="shared" si="6"/>
        <v>0</v>
      </c>
      <c r="H12" s="23">
        <f t="shared" si="1"/>
        <v>0</v>
      </c>
      <c r="I12" s="24">
        <f t="shared" si="5"/>
        <v>0</v>
      </c>
      <c r="J12" s="24"/>
      <c r="K12" s="25"/>
      <c r="L12" s="25"/>
      <c r="M12" s="25">
        <f t="shared" si="2"/>
        <v>0</v>
      </c>
      <c r="N12" s="25">
        <f t="shared" si="3"/>
        <v>0</v>
      </c>
      <c r="O12" s="26">
        <f t="shared" si="4"/>
        <v>0</v>
      </c>
      <c r="P12" s="26"/>
      <c r="Q12" s="26"/>
      <c r="R12" s="26"/>
      <c r="S12" s="26"/>
      <c r="T12" s="26"/>
      <c r="U12" s="66"/>
      <c r="V12" s="66"/>
    </row>
    <row r="13" spans="1:22" ht="12.75">
      <c r="A13" s="5">
        <v>6</v>
      </c>
      <c r="B13" s="27"/>
      <c r="C13" s="27"/>
      <c r="D13" s="21">
        <f t="shared" si="0"/>
        <v>0</v>
      </c>
      <c r="E13" s="173"/>
      <c r="F13" s="174"/>
      <c r="G13" s="22">
        <f t="shared" si="6"/>
        <v>0</v>
      </c>
      <c r="H13" s="23">
        <f t="shared" si="1"/>
        <v>0</v>
      </c>
      <c r="I13" s="24">
        <f>G13*$I$6</f>
        <v>0</v>
      </c>
      <c r="J13" s="24">
        <f>G13*J6</f>
        <v>0</v>
      </c>
      <c r="K13" s="25"/>
      <c r="L13" s="25"/>
      <c r="M13" s="25">
        <f t="shared" si="2"/>
        <v>0</v>
      </c>
      <c r="N13" s="25">
        <f t="shared" si="3"/>
        <v>0</v>
      </c>
      <c r="O13" s="26">
        <f t="shared" si="4"/>
        <v>0</v>
      </c>
      <c r="P13" s="26"/>
      <c r="Q13" s="26"/>
      <c r="R13" s="26"/>
      <c r="S13" s="26"/>
      <c r="T13" s="26"/>
      <c r="U13" s="66"/>
      <c r="V13" s="66"/>
    </row>
    <row r="14" spans="1:22" ht="12.75">
      <c r="A14" s="5">
        <v>7</v>
      </c>
      <c r="B14" s="27">
        <v>66609</v>
      </c>
      <c r="C14" s="27">
        <v>66718</v>
      </c>
      <c r="D14" s="21">
        <f t="shared" si="0"/>
        <v>109</v>
      </c>
      <c r="E14" s="173">
        <v>2</v>
      </c>
      <c r="F14" s="174"/>
      <c r="G14" s="22">
        <f t="shared" si="6"/>
        <v>33.681</v>
      </c>
      <c r="H14" s="23">
        <f t="shared" si="1"/>
        <v>0</v>
      </c>
      <c r="I14" s="24">
        <f>G14*I6</f>
        <v>2.69448</v>
      </c>
      <c r="J14" s="24">
        <f>G14*J6</f>
        <v>3.3681</v>
      </c>
      <c r="K14" s="25"/>
      <c r="L14" s="25"/>
      <c r="M14" s="25">
        <f t="shared" si="2"/>
        <v>6</v>
      </c>
      <c r="N14" s="25">
        <f t="shared" si="3"/>
        <v>6.0625800000000005</v>
      </c>
      <c r="O14" s="26">
        <f t="shared" si="4"/>
        <v>45.743579999999994</v>
      </c>
      <c r="P14" s="26"/>
      <c r="Q14" s="26"/>
      <c r="R14" s="26"/>
      <c r="S14" s="26">
        <v>40</v>
      </c>
      <c r="T14" s="26"/>
      <c r="U14" s="66"/>
      <c r="V14" s="66"/>
    </row>
    <row r="15" spans="1:22" ht="12.75">
      <c r="A15" s="35">
        <v>8</v>
      </c>
      <c r="B15" s="27"/>
      <c r="C15" s="27"/>
      <c r="D15" s="21">
        <f t="shared" si="0"/>
        <v>0</v>
      </c>
      <c r="E15" s="173"/>
      <c r="F15" s="174"/>
      <c r="G15" s="22">
        <f t="shared" si="6"/>
        <v>0</v>
      </c>
      <c r="H15" s="23">
        <f t="shared" si="1"/>
        <v>0</v>
      </c>
      <c r="I15" s="24">
        <f t="shared" si="5"/>
        <v>0</v>
      </c>
      <c r="J15" s="24">
        <f>G15*J6</f>
        <v>0</v>
      </c>
      <c r="K15" s="25"/>
      <c r="L15" s="25"/>
      <c r="M15" s="25">
        <f t="shared" si="2"/>
        <v>0</v>
      </c>
      <c r="N15" s="25">
        <f t="shared" si="3"/>
        <v>0</v>
      </c>
      <c r="O15" s="26">
        <f t="shared" si="4"/>
        <v>0</v>
      </c>
      <c r="P15" s="26"/>
      <c r="Q15" s="26"/>
      <c r="R15" s="26"/>
      <c r="S15" s="26"/>
      <c r="T15" s="26"/>
      <c r="U15" s="66"/>
      <c r="V15" s="66"/>
    </row>
    <row r="16" spans="1:22" ht="12.75">
      <c r="A16" s="35">
        <v>9</v>
      </c>
      <c r="B16" s="27"/>
      <c r="C16" s="27"/>
      <c r="D16" s="21">
        <f t="shared" si="0"/>
        <v>0</v>
      </c>
      <c r="E16" s="173"/>
      <c r="F16" s="174"/>
      <c r="G16" s="22">
        <f t="shared" si="6"/>
        <v>0</v>
      </c>
      <c r="H16" s="23">
        <f t="shared" si="1"/>
        <v>0</v>
      </c>
      <c r="I16" s="24">
        <f t="shared" si="5"/>
        <v>0</v>
      </c>
      <c r="J16" s="24"/>
      <c r="K16" s="25"/>
      <c r="L16" s="25"/>
      <c r="M16" s="25">
        <f t="shared" si="2"/>
        <v>0</v>
      </c>
      <c r="N16" s="25">
        <f t="shared" si="3"/>
        <v>0</v>
      </c>
      <c r="O16" s="26">
        <f t="shared" si="4"/>
        <v>0</v>
      </c>
      <c r="P16" s="26"/>
      <c r="Q16" s="26"/>
      <c r="R16" s="26"/>
      <c r="S16" s="26"/>
      <c r="T16" s="26"/>
      <c r="U16" s="66"/>
      <c r="V16" s="66"/>
    </row>
    <row r="17" spans="1:22" ht="12.75">
      <c r="A17" s="5">
        <v>10</v>
      </c>
      <c r="B17" s="27"/>
      <c r="C17" s="27"/>
      <c r="D17" s="21">
        <f t="shared" si="0"/>
        <v>0</v>
      </c>
      <c r="E17" s="173"/>
      <c r="F17" s="174"/>
      <c r="G17" s="22">
        <f t="shared" si="6"/>
        <v>0</v>
      </c>
      <c r="H17" s="23">
        <f t="shared" si="1"/>
        <v>0</v>
      </c>
      <c r="I17" s="24">
        <f>G17*I6</f>
        <v>0</v>
      </c>
      <c r="J17" s="24">
        <f>G17*J6</f>
        <v>0</v>
      </c>
      <c r="K17" s="25"/>
      <c r="L17" s="25"/>
      <c r="M17" s="25">
        <f t="shared" si="2"/>
        <v>0</v>
      </c>
      <c r="N17" s="25">
        <f t="shared" si="3"/>
        <v>0</v>
      </c>
      <c r="O17" s="26">
        <f t="shared" si="4"/>
        <v>0</v>
      </c>
      <c r="P17" s="26"/>
      <c r="Q17" s="26"/>
      <c r="R17" s="26"/>
      <c r="S17" s="26"/>
      <c r="T17" s="26"/>
      <c r="U17" s="66"/>
      <c r="V17" s="66"/>
    </row>
    <row r="18" spans="1:22" ht="12.75">
      <c r="A18" s="5">
        <v>11</v>
      </c>
      <c r="B18" s="27"/>
      <c r="C18" s="27"/>
      <c r="D18" s="21">
        <f t="shared" si="0"/>
        <v>0</v>
      </c>
      <c r="E18" s="173"/>
      <c r="F18" s="174"/>
      <c r="G18" s="22">
        <f t="shared" si="6"/>
        <v>0</v>
      </c>
      <c r="H18" s="23">
        <f t="shared" si="1"/>
        <v>0</v>
      </c>
      <c r="I18" s="24">
        <f>G18*I6</f>
        <v>0</v>
      </c>
      <c r="J18" s="24">
        <f>G18*J6</f>
        <v>0</v>
      </c>
      <c r="K18" s="25"/>
      <c r="L18" s="25"/>
      <c r="M18" s="25">
        <f t="shared" si="2"/>
        <v>0</v>
      </c>
      <c r="N18" s="25">
        <f t="shared" si="3"/>
        <v>0</v>
      </c>
      <c r="O18" s="26">
        <f t="shared" si="4"/>
        <v>0</v>
      </c>
      <c r="P18" s="26"/>
      <c r="Q18" s="26"/>
      <c r="R18" s="26"/>
      <c r="S18" s="26"/>
      <c r="T18" s="26"/>
      <c r="U18" s="66"/>
      <c r="V18" s="66"/>
    </row>
    <row r="19" spans="1:22" ht="12.75">
      <c r="A19" s="5">
        <v>12</v>
      </c>
      <c r="B19" s="27"/>
      <c r="C19" s="27"/>
      <c r="D19" s="21">
        <f t="shared" si="0"/>
        <v>0</v>
      </c>
      <c r="E19" s="173"/>
      <c r="F19" s="174"/>
      <c r="G19" s="22">
        <f t="shared" si="6"/>
        <v>0</v>
      </c>
      <c r="H19" s="23">
        <f t="shared" si="1"/>
        <v>0</v>
      </c>
      <c r="I19" s="24">
        <f>G19*I6</f>
        <v>0</v>
      </c>
      <c r="J19" s="24">
        <f>G19*J6</f>
        <v>0</v>
      </c>
      <c r="K19" s="25"/>
      <c r="L19" s="25"/>
      <c r="M19" s="25">
        <f t="shared" si="2"/>
        <v>0</v>
      </c>
      <c r="N19" s="25">
        <f t="shared" si="3"/>
        <v>0</v>
      </c>
      <c r="O19" s="26">
        <f t="shared" si="4"/>
        <v>0</v>
      </c>
      <c r="P19" s="26"/>
      <c r="Q19" s="26"/>
      <c r="R19" s="26"/>
      <c r="S19" s="26"/>
      <c r="T19" s="26"/>
      <c r="U19" s="66"/>
      <c r="V19" s="66"/>
    </row>
    <row r="20" spans="1:22" ht="15.75" customHeight="1">
      <c r="A20" s="5">
        <v>13</v>
      </c>
      <c r="B20" s="27"/>
      <c r="C20" s="27"/>
      <c r="D20" s="21">
        <f>C20-B20</f>
        <v>0</v>
      </c>
      <c r="E20" s="173"/>
      <c r="F20" s="174"/>
      <c r="G20" s="22">
        <f t="shared" si="6"/>
        <v>0</v>
      </c>
      <c r="H20" s="23">
        <f t="shared" si="1"/>
        <v>0</v>
      </c>
      <c r="I20" s="24">
        <f>G20*I6</f>
        <v>0</v>
      </c>
      <c r="J20" s="24"/>
      <c r="K20" s="25"/>
      <c r="L20" s="25"/>
      <c r="M20" s="25">
        <f t="shared" si="2"/>
        <v>0</v>
      </c>
      <c r="N20" s="25">
        <f t="shared" si="3"/>
        <v>0</v>
      </c>
      <c r="O20" s="26">
        <f t="shared" si="4"/>
        <v>0</v>
      </c>
      <c r="P20" s="26"/>
      <c r="Q20" s="26"/>
      <c r="R20" s="26"/>
      <c r="S20" s="26"/>
      <c r="T20" s="26"/>
      <c r="U20" s="66"/>
      <c r="V20" s="66"/>
    </row>
    <row r="21" spans="1:22" ht="12.75">
      <c r="A21" s="43">
        <v>14</v>
      </c>
      <c r="B21" s="27"/>
      <c r="C21" s="27"/>
      <c r="D21" s="21">
        <f t="shared" si="0"/>
        <v>0</v>
      </c>
      <c r="E21" s="173"/>
      <c r="F21" s="174"/>
      <c r="G21" s="22">
        <f t="shared" si="6"/>
        <v>0</v>
      </c>
      <c r="H21" s="23">
        <f t="shared" si="1"/>
        <v>0</v>
      </c>
      <c r="I21" s="24">
        <f t="shared" si="5"/>
        <v>0</v>
      </c>
      <c r="J21" s="24">
        <f>G21*J6</f>
        <v>0</v>
      </c>
      <c r="K21" s="25"/>
      <c r="L21" s="25"/>
      <c r="M21" s="25">
        <f t="shared" si="2"/>
        <v>0</v>
      </c>
      <c r="N21" s="25">
        <f t="shared" si="3"/>
        <v>0</v>
      </c>
      <c r="O21" s="26">
        <f t="shared" si="4"/>
        <v>0</v>
      </c>
      <c r="P21" s="26"/>
      <c r="Q21" s="26"/>
      <c r="R21" s="26"/>
      <c r="S21" s="26"/>
      <c r="T21" s="26"/>
      <c r="U21" s="66"/>
      <c r="V21" s="66"/>
    </row>
    <row r="22" spans="1:22" ht="12.75">
      <c r="A22" s="43">
        <v>15</v>
      </c>
      <c r="B22" s="27"/>
      <c r="C22" s="27"/>
      <c r="D22" s="21">
        <f t="shared" si="0"/>
        <v>0</v>
      </c>
      <c r="E22" s="173"/>
      <c r="F22" s="174"/>
      <c r="G22" s="22">
        <f t="shared" si="6"/>
        <v>0</v>
      </c>
      <c r="H22" s="23">
        <f t="shared" si="1"/>
        <v>0</v>
      </c>
      <c r="I22" s="24">
        <f t="shared" si="5"/>
        <v>0</v>
      </c>
      <c r="J22" s="24">
        <f>G22*J6</f>
        <v>0</v>
      </c>
      <c r="K22" s="25"/>
      <c r="L22" s="25"/>
      <c r="M22" s="25">
        <f t="shared" si="2"/>
        <v>0</v>
      </c>
      <c r="N22" s="25">
        <f t="shared" si="3"/>
        <v>0</v>
      </c>
      <c r="O22" s="26">
        <f t="shared" si="4"/>
        <v>0</v>
      </c>
      <c r="P22" s="26"/>
      <c r="Q22" s="26"/>
      <c r="R22" s="26"/>
      <c r="S22" s="26"/>
      <c r="T22" s="26"/>
      <c r="U22" s="66"/>
      <c r="V22" s="66"/>
    </row>
    <row r="23" spans="1:22" ht="12.75">
      <c r="A23" s="43">
        <v>16</v>
      </c>
      <c r="B23" s="27"/>
      <c r="C23" s="27"/>
      <c r="D23" s="21">
        <f t="shared" si="0"/>
        <v>0</v>
      </c>
      <c r="E23" s="173"/>
      <c r="F23" s="174"/>
      <c r="G23" s="22">
        <f t="shared" si="6"/>
        <v>0</v>
      </c>
      <c r="H23" s="23">
        <f t="shared" si="1"/>
        <v>0</v>
      </c>
      <c r="I23" s="24">
        <f>G23*I6</f>
        <v>0</v>
      </c>
      <c r="J23" s="24">
        <f>G23*J6</f>
        <v>0</v>
      </c>
      <c r="K23" s="25"/>
      <c r="L23" s="25"/>
      <c r="M23" s="25">
        <f t="shared" si="2"/>
        <v>0</v>
      </c>
      <c r="N23" s="25">
        <f t="shared" si="3"/>
        <v>0</v>
      </c>
      <c r="O23" s="26">
        <f t="shared" si="4"/>
        <v>0</v>
      </c>
      <c r="P23" s="26"/>
      <c r="Q23" s="26"/>
      <c r="R23" s="26"/>
      <c r="S23" s="26"/>
      <c r="T23" s="26"/>
      <c r="U23" s="66"/>
      <c r="V23" s="66"/>
    </row>
    <row r="24" spans="1:22" ht="12.75">
      <c r="A24" s="5">
        <v>17</v>
      </c>
      <c r="B24" s="27"/>
      <c r="C24" s="27"/>
      <c r="D24" s="21">
        <f t="shared" si="0"/>
        <v>0</v>
      </c>
      <c r="E24" s="173"/>
      <c r="F24" s="174"/>
      <c r="G24" s="22">
        <f t="shared" si="6"/>
        <v>0</v>
      </c>
      <c r="H24" s="23">
        <f t="shared" si="1"/>
        <v>0</v>
      </c>
      <c r="I24" s="24">
        <f>G24*I6</f>
        <v>0</v>
      </c>
      <c r="J24" s="24">
        <f>G24*J6</f>
        <v>0</v>
      </c>
      <c r="K24" s="25"/>
      <c r="L24" s="25"/>
      <c r="M24" s="25">
        <f t="shared" si="2"/>
        <v>0</v>
      </c>
      <c r="N24" s="25">
        <f t="shared" si="3"/>
        <v>0</v>
      </c>
      <c r="O24" s="26">
        <f t="shared" si="4"/>
        <v>0</v>
      </c>
      <c r="P24" s="26"/>
      <c r="Q24" s="26"/>
      <c r="R24" s="26"/>
      <c r="S24" s="26"/>
      <c r="T24" s="26"/>
      <c r="U24" s="66"/>
      <c r="V24" s="66"/>
    </row>
    <row r="25" spans="1:22" ht="12.75">
      <c r="A25" s="5">
        <v>18</v>
      </c>
      <c r="B25" s="27"/>
      <c r="C25" s="27"/>
      <c r="D25" s="21">
        <f t="shared" si="0"/>
        <v>0</v>
      </c>
      <c r="E25" s="173"/>
      <c r="F25" s="174"/>
      <c r="G25" s="22">
        <f t="shared" si="6"/>
        <v>0</v>
      </c>
      <c r="H25" s="23">
        <f>G25*$H$6</f>
        <v>0</v>
      </c>
      <c r="I25" s="24">
        <f>G25*I6</f>
        <v>0</v>
      </c>
      <c r="J25" s="24">
        <f>G25*J6</f>
        <v>0</v>
      </c>
      <c r="K25" s="25"/>
      <c r="L25" s="25"/>
      <c r="M25" s="25">
        <f t="shared" si="2"/>
        <v>0</v>
      </c>
      <c r="N25" s="25">
        <f t="shared" si="3"/>
        <v>0</v>
      </c>
      <c r="O25" s="26">
        <f t="shared" si="4"/>
        <v>0</v>
      </c>
      <c r="P25" s="26"/>
      <c r="Q25" s="26"/>
      <c r="R25" s="26"/>
      <c r="S25" s="26"/>
      <c r="T25" s="26"/>
      <c r="U25" s="66"/>
      <c r="V25" s="66"/>
    </row>
    <row r="26" spans="1:22" ht="12.75">
      <c r="A26" s="5">
        <v>19</v>
      </c>
      <c r="B26" s="27"/>
      <c r="C26" s="27"/>
      <c r="D26" s="21">
        <f t="shared" si="0"/>
        <v>0</v>
      </c>
      <c r="E26" s="173"/>
      <c r="F26" s="174"/>
      <c r="G26" s="22">
        <f t="shared" si="6"/>
        <v>0</v>
      </c>
      <c r="H26" s="23">
        <f t="shared" si="1"/>
        <v>0</v>
      </c>
      <c r="I26" s="24">
        <f>G26*I6</f>
        <v>0</v>
      </c>
      <c r="J26" s="24">
        <f>G26*J6</f>
        <v>0</v>
      </c>
      <c r="K26" s="25"/>
      <c r="L26" s="25"/>
      <c r="M26" s="25">
        <f t="shared" si="2"/>
        <v>0</v>
      </c>
      <c r="N26" s="25">
        <f t="shared" si="3"/>
        <v>0</v>
      </c>
      <c r="O26" s="26">
        <f t="shared" si="4"/>
        <v>0</v>
      </c>
      <c r="P26" s="26"/>
      <c r="Q26" s="26"/>
      <c r="R26" s="26"/>
      <c r="S26" s="26"/>
      <c r="T26" s="26"/>
      <c r="U26" s="66"/>
      <c r="V26" s="66"/>
    </row>
    <row r="27" spans="1:22" ht="12.75">
      <c r="A27" s="5">
        <v>20</v>
      </c>
      <c r="B27" s="27"/>
      <c r="C27" s="27"/>
      <c r="D27" s="21">
        <f t="shared" si="0"/>
        <v>0</v>
      </c>
      <c r="E27" s="173"/>
      <c r="F27" s="174"/>
      <c r="G27" s="22">
        <f t="shared" si="6"/>
        <v>0</v>
      </c>
      <c r="H27" s="23">
        <f t="shared" si="1"/>
        <v>0</v>
      </c>
      <c r="I27" s="24">
        <f t="shared" si="5"/>
        <v>0</v>
      </c>
      <c r="J27" s="24">
        <f>G27*J6</f>
        <v>0</v>
      </c>
      <c r="K27" s="25"/>
      <c r="L27" s="25"/>
      <c r="M27" s="25">
        <f t="shared" si="2"/>
        <v>0</v>
      </c>
      <c r="N27" s="25">
        <f t="shared" si="3"/>
        <v>0</v>
      </c>
      <c r="O27" s="26">
        <f t="shared" si="4"/>
        <v>0</v>
      </c>
      <c r="P27" s="26"/>
      <c r="Q27" s="26"/>
      <c r="R27" s="26"/>
      <c r="S27" s="26"/>
      <c r="T27" s="26"/>
      <c r="U27" s="66"/>
      <c r="V27" s="66"/>
    </row>
    <row r="28" spans="1:22" ht="12.75">
      <c r="A28" s="43">
        <v>21</v>
      </c>
      <c r="B28" s="27"/>
      <c r="C28" s="27"/>
      <c r="D28" s="21">
        <f t="shared" si="0"/>
        <v>0</v>
      </c>
      <c r="E28" s="173"/>
      <c r="F28" s="174"/>
      <c r="G28" s="22">
        <f t="shared" si="6"/>
        <v>0</v>
      </c>
      <c r="H28" s="23">
        <f t="shared" si="1"/>
        <v>0</v>
      </c>
      <c r="I28" s="24">
        <f t="shared" si="5"/>
        <v>0</v>
      </c>
      <c r="J28" s="24">
        <f>G28*J6</f>
        <v>0</v>
      </c>
      <c r="K28" s="25"/>
      <c r="L28" s="25"/>
      <c r="M28" s="25">
        <f t="shared" si="2"/>
        <v>0</v>
      </c>
      <c r="N28" s="25">
        <f t="shared" si="3"/>
        <v>0</v>
      </c>
      <c r="O28" s="26">
        <f t="shared" si="4"/>
        <v>0</v>
      </c>
      <c r="P28" s="26"/>
      <c r="Q28" s="26"/>
      <c r="R28" s="26"/>
      <c r="S28" s="26"/>
      <c r="T28" s="26"/>
      <c r="U28" s="66"/>
      <c r="V28" s="66"/>
    </row>
    <row r="29" spans="1:22" ht="12.75">
      <c r="A29" s="43">
        <v>22</v>
      </c>
      <c r="B29" s="27"/>
      <c r="C29" s="27"/>
      <c r="D29" s="21">
        <f t="shared" si="0"/>
        <v>0</v>
      </c>
      <c r="E29" s="173"/>
      <c r="F29" s="174"/>
      <c r="G29" s="22">
        <f t="shared" si="6"/>
        <v>0</v>
      </c>
      <c r="H29" s="23">
        <f t="shared" si="1"/>
        <v>0</v>
      </c>
      <c r="I29" s="24">
        <f t="shared" si="5"/>
        <v>0</v>
      </c>
      <c r="J29" s="24"/>
      <c r="K29" s="25"/>
      <c r="L29" s="25"/>
      <c r="M29" s="25">
        <f t="shared" si="2"/>
        <v>0</v>
      </c>
      <c r="N29" s="25">
        <f t="shared" si="3"/>
        <v>0</v>
      </c>
      <c r="O29" s="26">
        <f t="shared" si="4"/>
        <v>0</v>
      </c>
      <c r="P29" s="26"/>
      <c r="Q29" s="26"/>
      <c r="R29" s="26"/>
      <c r="S29" s="26"/>
      <c r="T29" s="26"/>
      <c r="U29" s="66"/>
      <c r="V29" s="66"/>
    </row>
    <row r="30" spans="1:22" ht="12.75">
      <c r="A30" s="43">
        <v>23</v>
      </c>
      <c r="B30" s="27"/>
      <c r="C30" s="27"/>
      <c r="D30" s="21">
        <f t="shared" si="0"/>
        <v>0</v>
      </c>
      <c r="E30" s="173"/>
      <c r="F30" s="174"/>
      <c r="G30" s="22">
        <f t="shared" si="6"/>
        <v>0</v>
      </c>
      <c r="H30" s="23">
        <f t="shared" si="1"/>
        <v>0</v>
      </c>
      <c r="I30" s="24">
        <f t="shared" si="5"/>
        <v>0</v>
      </c>
      <c r="J30" s="24">
        <f>G30*J6</f>
        <v>0</v>
      </c>
      <c r="K30" s="25"/>
      <c r="L30" s="25"/>
      <c r="M30" s="25">
        <f t="shared" si="2"/>
        <v>0</v>
      </c>
      <c r="N30" s="25">
        <f t="shared" si="3"/>
        <v>0</v>
      </c>
      <c r="O30" s="26">
        <f t="shared" si="4"/>
        <v>0</v>
      </c>
      <c r="P30" s="26"/>
      <c r="Q30" s="26"/>
      <c r="R30" s="26"/>
      <c r="S30" s="26"/>
      <c r="T30" s="26"/>
      <c r="U30" s="66"/>
      <c r="V30" s="66"/>
    </row>
    <row r="31" spans="1:22" ht="12.75">
      <c r="A31" s="43">
        <v>24</v>
      </c>
      <c r="B31" s="27"/>
      <c r="C31" s="27"/>
      <c r="D31" s="21">
        <f t="shared" si="0"/>
        <v>0</v>
      </c>
      <c r="E31" s="173"/>
      <c r="F31" s="174"/>
      <c r="G31" s="22">
        <f t="shared" si="6"/>
        <v>0</v>
      </c>
      <c r="H31" s="23">
        <f t="shared" si="1"/>
        <v>0</v>
      </c>
      <c r="I31" s="24">
        <f t="shared" si="5"/>
        <v>0</v>
      </c>
      <c r="J31" s="24"/>
      <c r="K31" s="25"/>
      <c r="L31" s="25"/>
      <c r="M31" s="25">
        <f t="shared" si="2"/>
        <v>0</v>
      </c>
      <c r="N31" s="25">
        <f t="shared" si="3"/>
        <v>0</v>
      </c>
      <c r="O31" s="26">
        <f t="shared" si="4"/>
        <v>0</v>
      </c>
      <c r="P31" s="26"/>
      <c r="Q31" s="26"/>
      <c r="R31" s="26"/>
      <c r="S31" s="26"/>
      <c r="T31" s="26"/>
      <c r="U31" s="66"/>
      <c r="V31" s="66"/>
    </row>
    <row r="32" spans="1:22" ht="12.75">
      <c r="A32" s="43">
        <v>25</v>
      </c>
      <c r="B32" s="27"/>
      <c r="C32" s="27"/>
      <c r="D32" s="21">
        <f t="shared" si="0"/>
        <v>0</v>
      </c>
      <c r="E32" s="173"/>
      <c r="F32" s="174"/>
      <c r="G32" s="22">
        <f t="shared" si="6"/>
        <v>0</v>
      </c>
      <c r="H32" s="23">
        <f t="shared" si="1"/>
        <v>0</v>
      </c>
      <c r="I32" s="24">
        <f>G32*I6</f>
        <v>0</v>
      </c>
      <c r="J32" s="24"/>
      <c r="K32" s="25"/>
      <c r="L32" s="25"/>
      <c r="M32" s="25">
        <f t="shared" si="2"/>
        <v>0</v>
      </c>
      <c r="N32" s="25">
        <f t="shared" si="3"/>
        <v>0</v>
      </c>
      <c r="O32" s="26">
        <f t="shared" si="4"/>
        <v>0</v>
      </c>
      <c r="P32" s="26"/>
      <c r="Q32" s="26"/>
      <c r="R32" s="26"/>
      <c r="S32" s="26"/>
      <c r="T32" s="26"/>
      <c r="U32" s="66"/>
      <c r="V32" s="66"/>
    </row>
    <row r="33" spans="1:22" ht="12.75">
      <c r="A33" s="43">
        <v>26</v>
      </c>
      <c r="B33" s="27"/>
      <c r="C33" s="27"/>
      <c r="D33" s="21">
        <f t="shared" si="0"/>
        <v>0</v>
      </c>
      <c r="E33" s="173"/>
      <c r="F33" s="174"/>
      <c r="G33" s="22">
        <f t="shared" si="6"/>
        <v>0</v>
      </c>
      <c r="H33" s="23">
        <f>G33*$H$6</f>
        <v>0</v>
      </c>
      <c r="I33" s="24">
        <f>G33*I6</f>
        <v>0</v>
      </c>
      <c r="J33" s="24">
        <f>G33*J6</f>
        <v>0</v>
      </c>
      <c r="K33" s="25"/>
      <c r="L33" s="25"/>
      <c r="M33" s="25">
        <f t="shared" si="2"/>
        <v>0</v>
      </c>
      <c r="N33" s="25">
        <f t="shared" si="3"/>
        <v>0</v>
      </c>
      <c r="O33" s="26">
        <f t="shared" si="4"/>
        <v>0</v>
      </c>
      <c r="P33" s="26"/>
      <c r="Q33" s="26"/>
      <c r="R33" s="26"/>
      <c r="S33" s="26"/>
      <c r="T33" s="26"/>
      <c r="U33" s="66"/>
      <c r="V33" s="66"/>
    </row>
    <row r="34" spans="1:22" ht="12.75">
      <c r="A34" s="43">
        <v>27</v>
      </c>
      <c r="B34" s="27"/>
      <c r="C34" s="27"/>
      <c r="D34" s="21">
        <f t="shared" si="0"/>
        <v>0</v>
      </c>
      <c r="E34" s="173"/>
      <c r="F34" s="174"/>
      <c r="G34" s="22">
        <f t="shared" si="6"/>
        <v>0</v>
      </c>
      <c r="H34" s="23">
        <f t="shared" si="1"/>
        <v>0</v>
      </c>
      <c r="I34" s="24">
        <f>G34*I6</f>
        <v>0</v>
      </c>
      <c r="J34" s="24"/>
      <c r="K34" s="25"/>
      <c r="L34" s="25"/>
      <c r="M34" s="25">
        <f t="shared" si="2"/>
        <v>0</v>
      </c>
      <c r="N34" s="25">
        <f t="shared" si="3"/>
        <v>0</v>
      </c>
      <c r="O34" s="26">
        <f t="shared" si="4"/>
        <v>0</v>
      </c>
      <c r="P34" s="26"/>
      <c r="Q34" s="26"/>
      <c r="R34" s="26"/>
      <c r="S34" s="26"/>
      <c r="T34" s="26"/>
      <c r="U34" s="66"/>
      <c r="V34" s="66"/>
    </row>
    <row r="35" spans="1:22" ht="12.75">
      <c r="A35" s="43">
        <v>28</v>
      </c>
      <c r="B35" s="27"/>
      <c r="C35" s="27"/>
      <c r="D35" s="21">
        <f t="shared" si="0"/>
        <v>0</v>
      </c>
      <c r="E35" s="173"/>
      <c r="F35" s="174"/>
      <c r="G35" s="22">
        <f t="shared" si="6"/>
        <v>0</v>
      </c>
      <c r="H35" s="23">
        <f t="shared" si="1"/>
        <v>0</v>
      </c>
      <c r="I35" s="24">
        <f t="shared" si="5"/>
        <v>0</v>
      </c>
      <c r="J35" s="24">
        <f>G35*J6</f>
        <v>0</v>
      </c>
      <c r="K35" s="25"/>
      <c r="L35" s="25"/>
      <c r="M35" s="25">
        <f t="shared" si="2"/>
        <v>0</v>
      </c>
      <c r="N35" s="25">
        <f t="shared" si="3"/>
        <v>0</v>
      </c>
      <c r="O35" s="26">
        <f t="shared" si="4"/>
        <v>0</v>
      </c>
      <c r="P35" s="26"/>
      <c r="Q35" s="26"/>
      <c r="R35" s="26"/>
      <c r="S35" s="26"/>
      <c r="T35" s="26"/>
      <c r="U35" s="66"/>
      <c r="V35" s="66"/>
    </row>
    <row r="36" spans="1:22" ht="12.75">
      <c r="A36" s="43">
        <v>29</v>
      </c>
      <c r="B36" s="27"/>
      <c r="C36" s="27"/>
      <c r="D36" s="21">
        <f t="shared" si="0"/>
        <v>0</v>
      </c>
      <c r="E36" s="173"/>
      <c r="F36" s="174"/>
      <c r="G36" s="22">
        <f t="shared" si="6"/>
        <v>0</v>
      </c>
      <c r="H36" s="23">
        <f t="shared" si="1"/>
        <v>0</v>
      </c>
      <c r="I36" s="24">
        <f t="shared" si="5"/>
        <v>0</v>
      </c>
      <c r="J36" s="24">
        <f>G36*J6</f>
        <v>0</v>
      </c>
      <c r="K36" s="25"/>
      <c r="L36" s="25"/>
      <c r="M36" s="25">
        <f t="shared" si="2"/>
        <v>0</v>
      </c>
      <c r="N36" s="25">
        <f t="shared" si="3"/>
        <v>0</v>
      </c>
      <c r="O36" s="26">
        <f t="shared" si="4"/>
        <v>0</v>
      </c>
      <c r="P36" s="26"/>
      <c r="Q36" s="26"/>
      <c r="R36" s="26"/>
      <c r="S36" s="26"/>
      <c r="T36" s="26"/>
      <c r="U36" s="66"/>
      <c r="V36" s="66"/>
    </row>
    <row r="37" spans="1:22" ht="12.75">
      <c r="A37" s="5">
        <v>30</v>
      </c>
      <c r="B37" s="27"/>
      <c r="C37" s="27"/>
      <c r="D37" s="21">
        <f t="shared" si="0"/>
        <v>0</v>
      </c>
      <c r="E37" s="173"/>
      <c r="F37" s="174"/>
      <c r="G37" s="22">
        <f t="shared" si="6"/>
        <v>0</v>
      </c>
      <c r="H37" s="23">
        <f t="shared" si="1"/>
        <v>0</v>
      </c>
      <c r="I37" s="24">
        <f>G37*I6</f>
        <v>0</v>
      </c>
      <c r="J37" s="24">
        <f>G37*J6</f>
        <v>0</v>
      </c>
      <c r="K37" s="25"/>
      <c r="L37" s="25"/>
      <c r="M37" s="25">
        <f t="shared" si="2"/>
        <v>0</v>
      </c>
      <c r="N37" s="25">
        <f t="shared" si="3"/>
        <v>0</v>
      </c>
      <c r="O37" s="26">
        <f t="shared" si="4"/>
        <v>0</v>
      </c>
      <c r="P37" s="26"/>
      <c r="Q37" s="26"/>
      <c r="R37" s="26"/>
      <c r="S37" s="26"/>
      <c r="T37" s="26"/>
      <c r="U37" s="66"/>
      <c r="V37" s="66"/>
    </row>
    <row r="38" spans="1:22" ht="13.5" thickBot="1">
      <c r="A38" s="7">
        <v>31</v>
      </c>
      <c r="B38" s="28"/>
      <c r="C38" s="28"/>
      <c r="D38" s="28">
        <f t="shared" si="0"/>
        <v>0</v>
      </c>
      <c r="E38" s="167"/>
      <c r="F38" s="168"/>
      <c r="G38" s="32">
        <f t="shared" si="6"/>
        <v>0</v>
      </c>
      <c r="H38" s="58">
        <f t="shared" si="1"/>
        <v>0</v>
      </c>
      <c r="I38" s="59">
        <f t="shared" si="5"/>
        <v>0</v>
      </c>
      <c r="J38" s="59">
        <f>G38*J6</f>
        <v>0</v>
      </c>
      <c r="K38" s="60"/>
      <c r="L38" s="60"/>
      <c r="M38" s="25">
        <f t="shared" si="2"/>
        <v>0</v>
      </c>
      <c r="N38" s="25">
        <f t="shared" si="3"/>
        <v>0</v>
      </c>
      <c r="O38" s="26">
        <f t="shared" si="4"/>
        <v>0</v>
      </c>
      <c r="P38" s="61"/>
      <c r="Q38" s="61"/>
      <c r="R38" s="61"/>
      <c r="S38" s="61"/>
      <c r="T38" s="61"/>
      <c r="U38" s="66"/>
      <c r="V38" s="66"/>
    </row>
    <row r="39" spans="1:22" ht="13.5" customHeight="1" thickBot="1">
      <c r="A39" s="152" t="s">
        <v>10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2"/>
      <c r="U39" s="97"/>
      <c r="V39" s="97"/>
    </row>
    <row r="40" spans="1:22" s="19" customFormat="1" ht="13.5" thickBot="1">
      <c r="A40" s="16"/>
      <c r="B40" s="17"/>
      <c r="C40" s="29"/>
      <c r="D40" s="30">
        <f>SUM(D8:D38)</f>
        <v>109</v>
      </c>
      <c r="E40" s="169">
        <f>SUM(E8:F38)</f>
        <v>2</v>
      </c>
      <c r="F40" s="170"/>
      <c r="G40" s="8">
        <f>SUM(G8:G38)</f>
        <v>33.681</v>
      </c>
      <c r="H40" s="17">
        <f>SUM(H8:H38)</f>
        <v>0</v>
      </c>
      <c r="I40" s="63">
        <f>SUM(I8:I38)</f>
        <v>2.69448</v>
      </c>
      <c r="J40" s="63">
        <f>SUM(J8:J38)</f>
        <v>3.3681</v>
      </c>
      <c r="K40" s="10"/>
      <c r="L40" s="31">
        <f>SUM(L8:L38)</f>
        <v>0</v>
      </c>
      <c r="M40" s="31">
        <f>SUM(M8:M38)</f>
        <v>6</v>
      </c>
      <c r="N40" s="9">
        <f>SUM(N8:N38)</f>
        <v>6.0625800000000005</v>
      </c>
      <c r="O40" s="34">
        <f>SUM(O8:O38)</f>
        <v>45.743579999999994</v>
      </c>
      <c r="P40" s="18"/>
      <c r="Q40" s="18">
        <v>6</v>
      </c>
      <c r="R40" s="18"/>
      <c r="S40" s="34">
        <f>SUM(S8:S38)</f>
        <v>40</v>
      </c>
      <c r="T40" s="34">
        <f>Q40+S40-O40-R40</f>
        <v>0.25642000000000564</v>
      </c>
      <c r="U40" s="13"/>
      <c r="V40" s="13"/>
    </row>
    <row r="43" spans="1:18" ht="16.5" customHeight="1">
      <c r="A43" s="1" t="s">
        <v>34</v>
      </c>
      <c r="B43" s="57"/>
      <c r="C43" s="164" t="s">
        <v>53</v>
      </c>
      <c r="D43" s="164"/>
      <c r="E43" s="1"/>
      <c r="F43" s="1"/>
      <c r="J43" s="158" t="s">
        <v>42</v>
      </c>
      <c r="K43" s="158"/>
      <c r="L43" s="158"/>
      <c r="M43" s="57"/>
      <c r="N43" s="166"/>
      <c r="O43" s="166"/>
      <c r="P43" s="158" t="s">
        <v>43</v>
      </c>
      <c r="Q43" s="158"/>
      <c r="R43" s="158"/>
    </row>
    <row r="44" spans="5:6" ht="12.75">
      <c r="E44" s="1"/>
      <c r="F44" s="1"/>
    </row>
    <row r="45" spans="5:18" ht="12.75" customHeight="1">
      <c r="E45" s="1"/>
      <c r="F45" s="1"/>
      <c r="M45" s="57"/>
      <c r="N45" s="166"/>
      <c r="O45" s="166"/>
      <c r="P45" s="158" t="s">
        <v>44</v>
      </c>
      <c r="Q45" s="158"/>
      <c r="R45" s="158"/>
    </row>
    <row r="46" spans="1:11" ht="15" customHeight="1">
      <c r="A46" s="165" t="s">
        <v>35</v>
      </c>
      <c r="B46" s="165"/>
      <c r="C46" s="165"/>
      <c r="D46" s="56"/>
      <c r="E46" s="57"/>
      <c r="F46" s="1"/>
      <c r="G46" s="160"/>
      <c r="H46" s="160"/>
      <c r="I46" s="160"/>
      <c r="J46" s="160"/>
      <c r="K46" s="160"/>
    </row>
    <row r="47" spans="5:18" ht="12.75" customHeight="1">
      <c r="E47" s="1"/>
      <c r="F47" s="1"/>
      <c r="M47" s="57"/>
      <c r="N47" s="166"/>
      <c r="O47" s="166"/>
      <c r="P47" s="158"/>
      <c r="Q47" s="158"/>
      <c r="R47" s="158"/>
    </row>
  </sheetData>
  <sheetProtection/>
  <mergeCells count="69">
    <mergeCell ref="V4:V5"/>
    <mergeCell ref="V6:V7"/>
    <mergeCell ref="E13:F13"/>
    <mergeCell ref="N47:O47"/>
    <mergeCell ref="P47:R47"/>
    <mergeCell ref="P43:R43"/>
    <mergeCell ref="N45:O45"/>
    <mergeCell ref="P45:R45"/>
    <mergeCell ref="E14:F14"/>
    <mergeCell ref="E15:F15"/>
    <mergeCell ref="C4:C7"/>
    <mergeCell ref="D4:D7"/>
    <mergeCell ref="N4:N7"/>
    <mergeCell ref="G6:G7"/>
    <mergeCell ref="E16:F16"/>
    <mergeCell ref="E17:F17"/>
    <mergeCell ref="E9:F9"/>
    <mergeCell ref="E10:F10"/>
    <mergeCell ref="E11:F11"/>
    <mergeCell ref="E12:F12"/>
    <mergeCell ref="E8:F8"/>
    <mergeCell ref="B1:N1"/>
    <mergeCell ref="B2:N2"/>
    <mergeCell ref="E4:F7"/>
    <mergeCell ref="G4:G5"/>
    <mergeCell ref="H4:L4"/>
    <mergeCell ref="M4:M5"/>
    <mergeCell ref="A3:B3"/>
    <mergeCell ref="A4:A7"/>
    <mergeCell ref="B4:B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5:F35"/>
    <mergeCell ref="E36:F36"/>
    <mergeCell ref="E37:F37"/>
    <mergeCell ref="E30:F30"/>
    <mergeCell ref="E31:F31"/>
    <mergeCell ref="E32:F32"/>
    <mergeCell ref="E33:F33"/>
    <mergeCell ref="S4:S7"/>
    <mergeCell ref="A46:C46"/>
    <mergeCell ref="C43:D43"/>
    <mergeCell ref="J43:L43"/>
    <mergeCell ref="N43:O43"/>
    <mergeCell ref="G46:K46"/>
    <mergeCell ref="E38:F38"/>
    <mergeCell ref="E40:F40"/>
    <mergeCell ref="A39:T39"/>
    <mergeCell ref="E34:F34"/>
    <mergeCell ref="U4:U5"/>
    <mergeCell ref="U6:U7"/>
    <mergeCell ref="S1:T1"/>
    <mergeCell ref="O4:O7"/>
    <mergeCell ref="Q4:R5"/>
    <mergeCell ref="T4:T5"/>
    <mergeCell ref="Q6:Q7"/>
    <mergeCell ref="R6:R7"/>
    <mergeCell ref="T6:T7"/>
    <mergeCell ref="P4:P7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C47"/>
  <sheetViews>
    <sheetView zoomScalePageLayoutView="0" workbookViewId="0" topLeftCell="G1">
      <pane ySplit="7" topLeftCell="A17" activePane="bottomLeft" state="frozen"/>
      <selection pane="topLeft" activeCell="A1" sqref="A1"/>
      <selection pane="bottomLeft" activeCell="C1" sqref="C1:O1"/>
    </sheetView>
  </sheetViews>
  <sheetFormatPr defaultColWidth="9.00390625" defaultRowHeight="12.75" outlineLevelCol="1"/>
  <cols>
    <col min="1" max="1" width="10.25390625" style="92" customWidth="1"/>
    <col min="2" max="2" width="10.25390625" style="92" hidden="1" customWidth="1" outlineLevel="1"/>
    <col min="3" max="3" width="11.875" style="92" customWidth="1" collapsed="1"/>
    <col min="4" max="4" width="14.125" style="92" customWidth="1"/>
    <col min="5" max="5" width="8.25390625" style="92" customWidth="1"/>
    <col min="6" max="6" width="9.00390625" style="92" customWidth="1"/>
    <col min="7" max="12" width="7.625" style="92" customWidth="1"/>
    <col min="13" max="14" width="5.25390625" style="92" customWidth="1"/>
    <col min="15" max="15" width="8.00390625" style="92" customWidth="1"/>
    <col min="16" max="16" width="8.875" style="92" customWidth="1"/>
    <col min="17" max="19" width="5.25390625" style="92" customWidth="1"/>
    <col min="20" max="20" width="4.875" style="92" customWidth="1"/>
    <col min="21" max="21" width="5.00390625" style="92" customWidth="1"/>
    <col min="22" max="22" width="6.00390625" style="92" customWidth="1"/>
    <col min="23" max="26" width="7.75390625" style="92" customWidth="1"/>
    <col min="27" max="27" width="10.125" style="92" customWidth="1"/>
    <col min="28" max="28" width="19.75390625" style="92" customWidth="1"/>
    <col min="29" max="16384" width="9.125" style="92" customWidth="1"/>
  </cols>
  <sheetData>
    <row r="1" spans="3:28" ht="43.5" customHeight="1">
      <c r="C1" s="136" t="s">
        <v>57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0"/>
      <c r="Q1" s="130"/>
      <c r="R1" s="130"/>
      <c r="S1" s="130"/>
      <c r="T1" s="130"/>
      <c r="U1" s="130"/>
      <c r="V1" s="130"/>
      <c r="AA1" s="184" t="s">
        <v>27</v>
      </c>
      <c r="AB1" s="184"/>
    </row>
    <row r="2" spans="3:28" ht="36" customHeight="1">
      <c r="C2" s="136" t="s">
        <v>56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AA2" s="108" t="s">
        <v>28</v>
      </c>
      <c r="AB2" s="108" t="s">
        <v>58</v>
      </c>
    </row>
    <row r="3" spans="1:3" ht="13.5" thickBot="1">
      <c r="A3" s="163" t="s">
        <v>54</v>
      </c>
      <c r="B3" s="163"/>
      <c r="C3" s="163"/>
    </row>
    <row r="4" spans="1:29" ht="12.75" customHeight="1" thickBot="1">
      <c r="A4" s="148" t="s">
        <v>0</v>
      </c>
      <c r="B4" s="148"/>
      <c r="C4" s="148" t="s">
        <v>7</v>
      </c>
      <c r="D4" s="148" t="s">
        <v>8</v>
      </c>
      <c r="E4" s="148" t="s">
        <v>9</v>
      </c>
      <c r="F4" s="148" t="s">
        <v>9</v>
      </c>
      <c r="G4" s="148" t="s">
        <v>17</v>
      </c>
      <c r="H4" s="148" t="s">
        <v>18</v>
      </c>
      <c r="I4" s="148" t="s">
        <v>24</v>
      </c>
      <c r="J4" s="144" t="s">
        <v>39</v>
      </c>
      <c r="K4" s="144" t="s">
        <v>40</v>
      </c>
      <c r="L4" s="144" t="s">
        <v>41</v>
      </c>
      <c r="M4" s="138" t="s">
        <v>11</v>
      </c>
      <c r="N4" s="139"/>
      <c r="O4" s="148" t="s">
        <v>4</v>
      </c>
      <c r="P4" s="148" t="s">
        <v>13</v>
      </c>
      <c r="Q4" s="152" t="s">
        <v>3</v>
      </c>
      <c r="R4" s="153"/>
      <c r="S4" s="153"/>
      <c r="T4" s="153"/>
      <c r="U4" s="153"/>
      <c r="V4" s="144" t="s">
        <v>12</v>
      </c>
      <c r="W4" s="144" t="s">
        <v>26</v>
      </c>
      <c r="X4" s="148" t="s">
        <v>25</v>
      </c>
      <c r="Y4" s="138" t="s">
        <v>29</v>
      </c>
      <c r="Z4" s="139"/>
      <c r="AA4" s="154" t="s">
        <v>48</v>
      </c>
      <c r="AB4" s="142" t="s">
        <v>30</v>
      </c>
      <c r="AC4" s="144" t="s">
        <v>37</v>
      </c>
    </row>
    <row r="5" spans="1:29" ht="64.5" thickBot="1">
      <c r="A5" s="149"/>
      <c r="B5" s="149"/>
      <c r="C5" s="149"/>
      <c r="D5" s="149"/>
      <c r="E5" s="149"/>
      <c r="F5" s="149"/>
      <c r="G5" s="149"/>
      <c r="H5" s="149"/>
      <c r="I5" s="149"/>
      <c r="J5" s="145"/>
      <c r="K5" s="145"/>
      <c r="L5" s="145"/>
      <c r="M5" s="140"/>
      <c r="N5" s="141"/>
      <c r="O5" s="150"/>
      <c r="P5" s="150"/>
      <c r="Q5" s="13" t="s">
        <v>19</v>
      </c>
      <c r="R5" s="13" t="s">
        <v>20</v>
      </c>
      <c r="S5" s="13" t="s">
        <v>21</v>
      </c>
      <c r="T5" s="11" t="s">
        <v>22</v>
      </c>
      <c r="U5" s="11" t="s">
        <v>23</v>
      </c>
      <c r="V5" s="145"/>
      <c r="W5" s="145"/>
      <c r="X5" s="149"/>
      <c r="Y5" s="140"/>
      <c r="Z5" s="141"/>
      <c r="AA5" s="155"/>
      <c r="AB5" s="143"/>
      <c r="AC5" s="146"/>
    </row>
    <row r="6" spans="1:29" ht="13.5" customHeight="1" thickBot="1">
      <c r="A6" s="149"/>
      <c r="B6" s="149"/>
      <c r="C6" s="149"/>
      <c r="D6" s="149"/>
      <c r="E6" s="149"/>
      <c r="F6" s="149"/>
      <c r="G6" s="149"/>
      <c r="H6" s="149"/>
      <c r="I6" s="149"/>
      <c r="J6" s="145"/>
      <c r="K6" s="145"/>
      <c r="L6" s="145"/>
      <c r="M6" s="148" t="s">
        <v>1</v>
      </c>
      <c r="N6" s="148" t="s">
        <v>2</v>
      </c>
      <c r="O6" s="161">
        <v>0.3</v>
      </c>
      <c r="P6" s="148">
        <v>42</v>
      </c>
      <c r="Q6" s="14"/>
      <c r="R6" s="14"/>
      <c r="S6" s="14"/>
      <c r="T6" s="14"/>
      <c r="U6" s="14"/>
      <c r="V6" s="145"/>
      <c r="W6" s="145"/>
      <c r="X6" s="149"/>
      <c r="Y6" s="145" t="s">
        <v>31</v>
      </c>
      <c r="Z6" s="145" t="s">
        <v>32</v>
      </c>
      <c r="AA6" s="155"/>
      <c r="AB6" s="142" t="s">
        <v>33</v>
      </c>
      <c r="AC6" s="144" t="s">
        <v>45</v>
      </c>
    </row>
    <row r="7" spans="1:29" ht="13.5" thickBot="1">
      <c r="A7" s="150"/>
      <c r="B7" s="150"/>
      <c r="C7" s="150"/>
      <c r="D7" s="150"/>
      <c r="E7" s="150"/>
      <c r="F7" s="150"/>
      <c r="G7" s="150"/>
      <c r="H7" s="150"/>
      <c r="I7" s="150"/>
      <c r="J7" s="146"/>
      <c r="K7" s="146"/>
      <c r="L7" s="146"/>
      <c r="M7" s="150"/>
      <c r="N7" s="150"/>
      <c r="O7" s="162"/>
      <c r="P7" s="150"/>
      <c r="Q7" s="15"/>
      <c r="R7" s="54"/>
      <c r="S7" s="54"/>
      <c r="T7" s="6"/>
      <c r="U7" s="12"/>
      <c r="V7" s="146"/>
      <c r="W7" s="146"/>
      <c r="X7" s="150"/>
      <c r="Y7" s="146"/>
      <c r="Z7" s="146"/>
      <c r="AA7" s="156"/>
      <c r="AB7" s="147"/>
      <c r="AC7" s="146"/>
    </row>
    <row r="8" spans="1:29" ht="12.75">
      <c r="A8" s="109">
        <v>1</v>
      </c>
      <c r="B8" s="110"/>
      <c r="C8" s="107"/>
      <c r="D8" s="107"/>
      <c r="E8" s="107">
        <f aca="true" t="shared" si="0" ref="E8:E38">D8-C8</f>
        <v>0</v>
      </c>
      <c r="F8" s="111"/>
      <c r="G8" s="107"/>
      <c r="H8" s="107"/>
      <c r="I8" s="107"/>
      <c r="J8" s="107"/>
      <c r="K8" s="107"/>
      <c r="L8" s="107">
        <f aca="true" t="shared" si="1" ref="L8:L38">J8*K8*$P$6/100</f>
        <v>0</v>
      </c>
      <c r="M8" s="107"/>
      <c r="N8" s="107"/>
      <c r="O8" s="107">
        <f aca="true" t="shared" si="2" ref="O8:O38">M8*$O$6</f>
        <v>0</v>
      </c>
      <c r="P8" s="112">
        <f>F8*P6/100</f>
        <v>0</v>
      </c>
      <c r="Q8" s="113">
        <f aca="true" t="shared" si="3" ref="Q8:Q38">P8*$Q$6</f>
        <v>0</v>
      </c>
      <c r="R8" s="113">
        <f aca="true" t="shared" si="4" ref="R8:R38">P8*$R$6</f>
        <v>0</v>
      </c>
      <c r="S8" s="113">
        <f aca="true" t="shared" si="5" ref="S8:S38">G8*$P$6/100*$S$6</f>
        <v>0</v>
      </c>
      <c r="T8" s="114">
        <f aca="true" t="shared" si="6" ref="T8:T38">H8*$P$6/100*$T$6</f>
        <v>0</v>
      </c>
      <c r="U8" s="114">
        <f aca="true" t="shared" si="7" ref="U8:U38">I8*$P$6/100*$U$6</f>
        <v>0</v>
      </c>
      <c r="V8" s="115">
        <f aca="true" t="shared" si="8" ref="V8:V38">Q8+R8+S8+T8+U8+L8</f>
        <v>0</v>
      </c>
      <c r="W8" s="4">
        <f>P8+V8+O8</f>
        <v>0</v>
      </c>
      <c r="X8" s="4"/>
      <c r="Y8" s="4"/>
      <c r="Z8" s="4"/>
      <c r="AA8" s="4"/>
      <c r="AB8" s="55"/>
      <c r="AC8" s="116"/>
    </row>
    <row r="9" spans="1:29" ht="12.75">
      <c r="A9" s="43">
        <v>2</v>
      </c>
      <c r="B9" s="117"/>
      <c r="C9" s="118"/>
      <c r="D9" s="106"/>
      <c r="E9" s="107">
        <f t="shared" si="0"/>
        <v>0</v>
      </c>
      <c r="F9" s="119"/>
      <c r="G9" s="107"/>
      <c r="H9" s="107"/>
      <c r="I9" s="107"/>
      <c r="J9" s="107"/>
      <c r="K9" s="107"/>
      <c r="L9" s="107">
        <f t="shared" si="1"/>
        <v>0</v>
      </c>
      <c r="M9" s="106"/>
      <c r="N9" s="106"/>
      <c r="O9" s="107">
        <f t="shared" si="2"/>
        <v>0</v>
      </c>
      <c r="P9" s="112">
        <f aca="true" t="shared" si="9" ref="P9:P38">F9*$P$6/100</f>
        <v>0</v>
      </c>
      <c r="Q9" s="113">
        <f t="shared" si="3"/>
        <v>0</v>
      </c>
      <c r="R9" s="120">
        <f t="shared" si="4"/>
        <v>0</v>
      </c>
      <c r="S9" s="120">
        <f t="shared" si="5"/>
        <v>0</v>
      </c>
      <c r="T9" s="114">
        <f t="shared" si="6"/>
        <v>0</v>
      </c>
      <c r="U9" s="114">
        <f t="shared" si="7"/>
        <v>0</v>
      </c>
      <c r="V9" s="115">
        <f t="shared" si="8"/>
        <v>0</v>
      </c>
      <c r="W9" s="4">
        <f aca="true" t="shared" si="10" ref="W9:W38">P9+V9</f>
        <v>0</v>
      </c>
      <c r="X9" s="4"/>
      <c r="Y9" s="4"/>
      <c r="Z9" s="4"/>
      <c r="AA9" s="4"/>
      <c r="AB9" s="55"/>
      <c r="AC9" s="121"/>
    </row>
    <row r="10" spans="1:29" ht="12.75">
      <c r="A10" s="43">
        <v>3</v>
      </c>
      <c r="B10" s="117"/>
      <c r="C10" s="106"/>
      <c r="D10" s="106"/>
      <c r="E10" s="107">
        <f t="shared" si="0"/>
        <v>0</v>
      </c>
      <c r="F10" s="122"/>
      <c r="G10" s="107"/>
      <c r="H10" s="107"/>
      <c r="I10" s="107"/>
      <c r="J10" s="107"/>
      <c r="K10" s="107"/>
      <c r="L10" s="112">
        <f t="shared" si="1"/>
        <v>0</v>
      </c>
      <c r="M10" s="106"/>
      <c r="N10" s="106"/>
      <c r="O10" s="107">
        <f t="shared" si="2"/>
        <v>0</v>
      </c>
      <c r="P10" s="112">
        <f t="shared" si="9"/>
        <v>0</v>
      </c>
      <c r="Q10" s="113">
        <f t="shared" si="3"/>
        <v>0</v>
      </c>
      <c r="R10" s="120">
        <f t="shared" si="4"/>
        <v>0</v>
      </c>
      <c r="S10" s="120">
        <f t="shared" si="5"/>
        <v>0</v>
      </c>
      <c r="T10" s="114">
        <f t="shared" si="6"/>
        <v>0</v>
      </c>
      <c r="U10" s="114">
        <f t="shared" si="7"/>
        <v>0</v>
      </c>
      <c r="V10" s="115">
        <f t="shared" si="8"/>
        <v>0</v>
      </c>
      <c r="W10" s="4">
        <f t="shared" si="10"/>
        <v>0</v>
      </c>
      <c r="X10" s="4"/>
      <c r="Y10" s="4"/>
      <c r="Z10" s="4"/>
      <c r="AA10" s="4"/>
      <c r="AB10" s="55"/>
      <c r="AC10" s="121"/>
    </row>
    <row r="11" spans="1:29" ht="12.75">
      <c r="A11" s="43">
        <v>4</v>
      </c>
      <c r="B11" s="117"/>
      <c r="C11" s="106"/>
      <c r="D11" s="106"/>
      <c r="E11" s="107">
        <f t="shared" si="0"/>
        <v>0</v>
      </c>
      <c r="F11" s="122"/>
      <c r="G11" s="107"/>
      <c r="H11" s="107"/>
      <c r="I11" s="107"/>
      <c r="J11" s="107"/>
      <c r="K11" s="107"/>
      <c r="L11" s="107">
        <f t="shared" si="1"/>
        <v>0</v>
      </c>
      <c r="M11" s="106"/>
      <c r="N11" s="106"/>
      <c r="O11" s="107">
        <f t="shared" si="2"/>
        <v>0</v>
      </c>
      <c r="P11" s="112">
        <f t="shared" si="9"/>
        <v>0</v>
      </c>
      <c r="Q11" s="113">
        <f t="shared" si="3"/>
        <v>0</v>
      </c>
      <c r="R11" s="120">
        <f t="shared" si="4"/>
        <v>0</v>
      </c>
      <c r="S11" s="120">
        <f t="shared" si="5"/>
        <v>0</v>
      </c>
      <c r="T11" s="114">
        <f t="shared" si="6"/>
        <v>0</v>
      </c>
      <c r="U11" s="114">
        <f t="shared" si="7"/>
        <v>0</v>
      </c>
      <c r="V11" s="115">
        <f t="shared" si="8"/>
        <v>0</v>
      </c>
      <c r="W11" s="4">
        <f t="shared" si="10"/>
        <v>0</v>
      </c>
      <c r="X11" s="4"/>
      <c r="Y11" s="4"/>
      <c r="Z11" s="4"/>
      <c r="AA11" s="4"/>
      <c r="AB11" s="55"/>
      <c r="AC11" s="121"/>
    </row>
    <row r="12" spans="1:29" ht="12.75">
      <c r="A12" s="43">
        <v>5</v>
      </c>
      <c r="B12" s="123"/>
      <c r="C12" s="106"/>
      <c r="D12" s="106"/>
      <c r="E12" s="107">
        <f t="shared" si="0"/>
        <v>0</v>
      </c>
      <c r="F12" s="122"/>
      <c r="G12" s="107"/>
      <c r="H12" s="107"/>
      <c r="I12" s="107"/>
      <c r="J12" s="107"/>
      <c r="K12" s="107"/>
      <c r="L12" s="112">
        <f t="shared" si="1"/>
        <v>0</v>
      </c>
      <c r="M12" s="106"/>
      <c r="N12" s="106"/>
      <c r="O12" s="107">
        <f t="shared" si="2"/>
        <v>0</v>
      </c>
      <c r="P12" s="112">
        <f t="shared" si="9"/>
        <v>0</v>
      </c>
      <c r="Q12" s="113">
        <f t="shared" si="3"/>
        <v>0</v>
      </c>
      <c r="R12" s="120">
        <f t="shared" si="4"/>
        <v>0</v>
      </c>
      <c r="S12" s="120">
        <f t="shared" si="5"/>
        <v>0</v>
      </c>
      <c r="T12" s="114">
        <f t="shared" si="6"/>
        <v>0</v>
      </c>
      <c r="U12" s="114">
        <f t="shared" si="7"/>
        <v>0</v>
      </c>
      <c r="V12" s="115">
        <f t="shared" si="8"/>
        <v>0</v>
      </c>
      <c r="W12" s="4">
        <f t="shared" si="10"/>
        <v>0</v>
      </c>
      <c r="X12" s="4"/>
      <c r="Y12" s="4"/>
      <c r="Z12" s="4"/>
      <c r="AA12" s="4"/>
      <c r="AB12" s="55"/>
      <c r="AC12" s="121"/>
    </row>
    <row r="13" spans="1:29" ht="12.75">
      <c r="A13" s="43">
        <v>6</v>
      </c>
      <c r="B13" s="117"/>
      <c r="C13" s="106"/>
      <c r="D13" s="106"/>
      <c r="E13" s="107">
        <f t="shared" si="0"/>
        <v>0</v>
      </c>
      <c r="F13" s="122"/>
      <c r="G13" s="107"/>
      <c r="H13" s="107"/>
      <c r="I13" s="107"/>
      <c r="J13" s="107"/>
      <c r="K13" s="107"/>
      <c r="L13" s="107">
        <f t="shared" si="1"/>
        <v>0</v>
      </c>
      <c r="M13" s="106"/>
      <c r="N13" s="106"/>
      <c r="O13" s="107">
        <f t="shared" si="2"/>
        <v>0</v>
      </c>
      <c r="P13" s="112">
        <f t="shared" si="9"/>
        <v>0</v>
      </c>
      <c r="Q13" s="113">
        <f t="shared" si="3"/>
        <v>0</v>
      </c>
      <c r="R13" s="120">
        <f t="shared" si="4"/>
        <v>0</v>
      </c>
      <c r="S13" s="120">
        <f t="shared" si="5"/>
        <v>0</v>
      </c>
      <c r="T13" s="114">
        <f t="shared" si="6"/>
        <v>0</v>
      </c>
      <c r="U13" s="114">
        <f t="shared" si="7"/>
        <v>0</v>
      </c>
      <c r="V13" s="115">
        <f t="shared" si="8"/>
        <v>0</v>
      </c>
      <c r="W13" s="4">
        <f t="shared" si="10"/>
        <v>0</v>
      </c>
      <c r="X13" s="4"/>
      <c r="Y13" s="4"/>
      <c r="Z13" s="4"/>
      <c r="AA13" s="4"/>
      <c r="AB13" s="55"/>
      <c r="AC13" s="121"/>
    </row>
    <row r="14" spans="1:29" ht="12.75">
      <c r="A14" s="43">
        <v>7</v>
      </c>
      <c r="B14" s="117"/>
      <c r="C14" s="106"/>
      <c r="D14" s="106"/>
      <c r="E14" s="107">
        <f t="shared" si="0"/>
        <v>0</v>
      </c>
      <c r="F14" s="122"/>
      <c r="G14" s="107"/>
      <c r="H14" s="107"/>
      <c r="I14" s="107"/>
      <c r="J14" s="107"/>
      <c r="K14" s="107"/>
      <c r="L14" s="107">
        <f t="shared" si="1"/>
        <v>0</v>
      </c>
      <c r="M14" s="106"/>
      <c r="N14" s="106"/>
      <c r="O14" s="107">
        <f t="shared" si="2"/>
        <v>0</v>
      </c>
      <c r="P14" s="112">
        <f t="shared" si="9"/>
        <v>0</v>
      </c>
      <c r="Q14" s="113">
        <f t="shared" si="3"/>
        <v>0</v>
      </c>
      <c r="R14" s="120">
        <f t="shared" si="4"/>
        <v>0</v>
      </c>
      <c r="S14" s="120">
        <f t="shared" si="5"/>
        <v>0</v>
      </c>
      <c r="T14" s="114">
        <f t="shared" si="6"/>
        <v>0</v>
      </c>
      <c r="U14" s="114">
        <f t="shared" si="7"/>
        <v>0</v>
      </c>
      <c r="V14" s="115">
        <f t="shared" si="8"/>
        <v>0</v>
      </c>
      <c r="W14" s="4">
        <f t="shared" si="10"/>
        <v>0</v>
      </c>
      <c r="X14" s="4"/>
      <c r="Y14" s="4"/>
      <c r="Z14" s="4"/>
      <c r="AA14" s="4"/>
      <c r="AB14" s="55"/>
      <c r="AC14" s="121"/>
    </row>
    <row r="15" spans="1:29" ht="12.75">
      <c r="A15" s="43">
        <v>8</v>
      </c>
      <c r="B15" s="117"/>
      <c r="C15" s="106"/>
      <c r="D15" s="106"/>
      <c r="E15" s="107">
        <f t="shared" si="0"/>
        <v>0</v>
      </c>
      <c r="F15" s="122"/>
      <c r="G15" s="107"/>
      <c r="H15" s="107"/>
      <c r="I15" s="107"/>
      <c r="J15" s="107"/>
      <c r="K15" s="107"/>
      <c r="L15" s="107">
        <f t="shared" si="1"/>
        <v>0</v>
      </c>
      <c r="M15" s="106"/>
      <c r="N15" s="106"/>
      <c r="O15" s="107">
        <f t="shared" si="2"/>
        <v>0</v>
      </c>
      <c r="P15" s="112">
        <f t="shared" si="9"/>
        <v>0</v>
      </c>
      <c r="Q15" s="113">
        <f t="shared" si="3"/>
        <v>0</v>
      </c>
      <c r="R15" s="120">
        <f t="shared" si="4"/>
        <v>0</v>
      </c>
      <c r="S15" s="120">
        <f t="shared" si="5"/>
        <v>0</v>
      </c>
      <c r="T15" s="114">
        <f t="shared" si="6"/>
        <v>0</v>
      </c>
      <c r="U15" s="114">
        <f t="shared" si="7"/>
        <v>0</v>
      </c>
      <c r="V15" s="115">
        <f t="shared" si="8"/>
        <v>0</v>
      </c>
      <c r="W15" s="4">
        <f t="shared" si="10"/>
        <v>0</v>
      </c>
      <c r="X15" s="4"/>
      <c r="Y15" s="4"/>
      <c r="Z15" s="4"/>
      <c r="AA15" s="4"/>
      <c r="AB15" s="55"/>
      <c r="AC15" s="121"/>
    </row>
    <row r="16" spans="1:29" ht="12.75">
      <c r="A16" s="43">
        <v>9</v>
      </c>
      <c r="B16" s="117"/>
      <c r="C16" s="106"/>
      <c r="D16" s="106"/>
      <c r="E16" s="107">
        <f t="shared" si="0"/>
        <v>0</v>
      </c>
      <c r="F16" s="122"/>
      <c r="G16" s="107"/>
      <c r="H16" s="107"/>
      <c r="I16" s="107"/>
      <c r="J16" s="107"/>
      <c r="K16" s="107"/>
      <c r="L16" s="107">
        <f t="shared" si="1"/>
        <v>0</v>
      </c>
      <c r="M16" s="106"/>
      <c r="N16" s="106"/>
      <c r="O16" s="107">
        <f t="shared" si="2"/>
        <v>0</v>
      </c>
      <c r="P16" s="112">
        <f t="shared" si="9"/>
        <v>0</v>
      </c>
      <c r="Q16" s="113">
        <f t="shared" si="3"/>
        <v>0</v>
      </c>
      <c r="R16" s="120">
        <f t="shared" si="4"/>
        <v>0</v>
      </c>
      <c r="S16" s="120">
        <f t="shared" si="5"/>
        <v>0</v>
      </c>
      <c r="T16" s="114">
        <f t="shared" si="6"/>
        <v>0</v>
      </c>
      <c r="U16" s="114">
        <f t="shared" si="7"/>
        <v>0</v>
      </c>
      <c r="V16" s="115">
        <f t="shared" si="8"/>
        <v>0</v>
      </c>
      <c r="W16" s="4">
        <f t="shared" si="10"/>
        <v>0</v>
      </c>
      <c r="X16" s="4"/>
      <c r="Y16" s="4"/>
      <c r="Z16" s="4"/>
      <c r="AA16" s="4"/>
      <c r="AB16" s="55"/>
      <c r="AC16" s="121"/>
    </row>
    <row r="17" spans="1:29" ht="12.75">
      <c r="A17" s="43">
        <v>10</v>
      </c>
      <c r="B17" s="117"/>
      <c r="C17" s="106"/>
      <c r="D17" s="106"/>
      <c r="E17" s="107">
        <f t="shared" si="0"/>
        <v>0</v>
      </c>
      <c r="F17" s="122"/>
      <c r="G17" s="107"/>
      <c r="H17" s="107"/>
      <c r="I17" s="107"/>
      <c r="J17" s="107"/>
      <c r="K17" s="107"/>
      <c r="L17" s="107">
        <f t="shared" si="1"/>
        <v>0</v>
      </c>
      <c r="M17" s="106"/>
      <c r="N17" s="106"/>
      <c r="O17" s="107">
        <f t="shared" si="2"/>
        <v>0</v>
      </c>
      <c r="P17" s="112">
        <f t="shared" si="9"/>
        <v>0</v>
      </c>
      <c r="Q17" s="113">
        <f t="shared" si="3"/>
        <v>0</v>
      </c>
      <c r="R17" s="120">
        <f t="shared" si="4"/>
        <v>0</v>
      </c>
      <c r="S17" s="120">
        <f t="shared" si="5"/>
        <v>0</v>
      </c>
      <c r="T17" s="114">
        <f t="shared" si="6"/>
        <v>0</v>
      </c>
      <c r="U17" s="114">
        <f t="shared" si="7"/>
        <v>0</v>
      </c>
      <c r="V17" s="115">
        <f t="shared" si="8"/>
        <v>0</v>
      </c>
      <c r="W17" s="4">
        <f t="shared" si="10"/>
        <v>0</v>
      </c>
      <c r="X17" s="4"/>
      <c r="Y17" s="4"/>
      <c r="Z17" s="4"/>
      <c r="AA17" s="4"/>
      <c r="AB17" s="55"/>
      <c r="AC17" s="121"/>
    </row>
    <row r="18" spans="1:29" ht="12.75">
      <c r="A18" s="43">
        <v>11</v>
      </c>
      <c r="B18" s="117"/>
      <c r="C18" s="106"/>
      <c r="D18" s="106"/>
      <c r="E18" s="107">
        <f t="shared" si="0"/>
        <v>0</v>
      </c>
      <c r="F18" s="122"/>
      <c r="G18" s="107"/>
      <c r="H18" s="107"/>
      <c r="I18" s="107"/>
      <c r="J18" s="107"/>
      <c r="K18" s="107"/>
      <c r="L18" s="107">
        <f t="shared" si="1"/>
        <v>0</v>
      </c>
      <c r="M18" s="106"/>
      <c r="N18" s="106"/>
      <c r="O18" s="107">
        <f t="shared" si="2"/>
        <v>0</v>
      </c>
      <c r="P18" s="112">
        <f t="shared" si="9"/>
        <v>0</v>
      </c>
      <c r="Q18" s="113">
        <f t="shared" si="3"/>
        <v>0</v>
      </c>
      <c r="R18" s="120">
        <f t="shared" si="4"/>
        <v>0</v>
      </c>
      <c r="S18" s="120">
        <f t="shared" si="5"/>
        <v>0</v>
      </c>
      <c r="T18" s="114">
        <f t="shared" si="6"/>
        <v>0</v>
      </c>
      <c r="U18" s="114">
        <f t="shared" si="7"/>
        <v>0</v>
      </c>
      <c r="V18" s="115">
        <f t="shared" si="8"/>
        <v>0</v>
      </c>
      <c r="W18" s="4">
        <f t="shared" si="10"/>
        <v>0</v>
      </c>
      <c r="X18" s="4"/>
      <c r="Y18" s="4"/>
      <c r="Z18" s="4"/>
      <c r="AA18" s="4"/>
      <c r="AB18" s="55"/>
      <c r="AC18" s="121"/>
    </row>
    <row r="19" spans="1:29" ht="12.75">
      <c r="A19" s="43">
        <v>12</v>
      </c>
      <c r="B19" s="117"/>
      <c r="C19" s="106"/>
      <c r="D19" s="106"/>
      <c r="E19" s="107">
        <f t="shared" si="0"/>
        <v>0</v>
      </c>
      <c r="F19" s="122"/>
      <c r="G19" s="107"/>
      <c r="H19" s="107"/>
      <c r="I19" s="107"/>
      <c r="J19" s="107"/>
      <c r="K19" s="107"/>
      <c r="L19" s="107">
        <f t="shared" si="1"/>
        <v>0</v>
      </c>
      <c r="M19" s="106"/>
      <c r="N19" s="106"/>
      <c r="O19" s="107">
        <f t="shared" si="2"/>
        <v>0</v>
      </c>
      <c r="P19" s="112">
        <f t="shared" si="9"/>
        <v>0</v>
      </c>
      <c r="Q19" s="113">
        <f t="shared" si="3"/>
        <v>0</v>
      </c>
      <c r="R19" s="120">
        <f t="shared" si="4"/>
        <v>0</v>
      </c>
      <c r="S19" s="120">
        <f t="shared" si="5"/>
        <v>0</v>
      </c>
      <c r="T19" s="114">
        <f t="shared" si="6"/>
        <v>0</v>
      </c>
      <c r="U19" s="114">
        <f t="shared" si="7"/>
        <v>0</v>
      </c>
      <c r="V19" s="115">
        <f t="shared" si="8"/>
        <v>0</v>
      </c>
      <c r="W19" s="4">
        <f t="shared" si="10"/>
        <v>0</v>
      </c>
      <c r="X19" s="4"/>
      <c r="Y19" s="4"/>
      <c r="Z19" s="4"/>
      <c r="AA19" s="4"/>
      <c r="AB19" s="55"/>
      <c r="AC19" s="121"/>
    </row>
    <row r="20" spans="1:29" ht="12.75">
      <c r="A20" s="43">
        <v>13</v>
      </c>
      <c r="B20" s="117"/>
      <c r="C20" s="106"/>
      <c r="D20" s="106"/>
      <c r="E20" s="107">
        <f t="shared" si="0"/>
        <v>0</v>
      </c>
      <c r="F20" s="122"/>
      <c r="G20" s="107"/>
      <c r="H20" s="107"/>
      <c r="I20" s="107"/>
      <c r="J20" s="107"/>
      <c r="K20" s="107"/>
      <c r="L20" s="107">
        <f t="shared" si="1"/>
        <v>0</v>
      </c>
      <c r="M20" s="106"/>
      <c r="N20" s="106"/>
      <c r="O20" s="107">
        <f t="shared" si="2"/>
        <v>0</v>
      </c>
      <c r="P20" s="112">
        <f t="shared" si="9"/>
        <v>0</v>
      </c>
      <c r="Q20" s="113">
        <f t="shared" si="3"/>
        <v>0</v>
      </c>
      <c r="R20" s="120">
        <f t="shared" si="4"/>
        <v>0</v>
      </c>
      <c r="S20" s="120">
        <f t="shared" si="5"/>
        <v>0</v>
      </c>
      <c r="T20" s="114">
        <f t="shared" si="6"/>
        <v>0</v>
      </c>
      <c r="U20" s="114">
        <f t="shared" si="7"/>
        <v>0</v>
      </c>
      <c r="V20" s="115">
        <f t="shared" si="8"/>
        <v>0</v>
      </c>
      <c r="W20" s="4">
        <f t="shared" si="10"/>
        <v>0</v>
      </c>
      <c r="X20" s="4"/>
      <c r="Y20" s="4"/>
      <c r="Z20" s="4"/>
      <c r="AA20" s="4"/>
      <c r="AB20" s="55"/>
      <c r="AC20" s="121"/>
    </row>
    <row r="21" spans="1:29" ht="12.75">
      <c r="A21" s="43">
        <v>14</v>
      </c>
      <c r="B21" s="117"/>
      <c r="C21" s="106"/>
      <c r="D21" s="106"/>
      <c r="E21" s="107">
        <f t="shared" si="0"/>
        <v>0</v>
      </c>
      <c r="F21" s="122"/>
      <c r="G21" s="107"/>
      <c r="H21" s="107"/>
      <c r="I21" s="107"/>
      <c r="J21" s="107"/>
      <c r="K21" s="107"/>
      <c r="L21" s="107">
        <f t="shared" si="1"/>
        <v>0</v>
      </c>
      <c r="M21" s="106"/>
      <c r="N21" s="106"/>
      <c r="O21" s="107">
        <f t="shared" si="2"/>
        <v>0</v>
      </c>
      <c r="P21" s="112">
        <f t="shared" si="9"/>
        <v>0</v>
      </c>
      <c r="Q21" s="113">
        <f t="shared" si="3"/>
        <v>0</v>
      </c>
      <c r="R21" s="120">
        <f t="shared" si="4"/>
        <v>0</v>
      </c>
      <c r="S21" s="120">
        <f t="shared" si="5"/>
        <v>0</v>
      </c>
      <c r="T21" s="114">
        <f t="shared" si="6"/>
        <v>0</v>
      </c>
      <c r="U21" s="114">
        <f t="shared" si="7"/>
        <v>0</v>
      </c>
      <c r="V21" s="115">
        <f t="shared" si="8"/>
        <v>0</v>
      </c>
      <c r="W21" s="4">
        <f t="shared" si="10"/>
        <v>0</v>
      </c>
      <c r="X21" s="4"/>
      <c r="Y21" s="4"/>
      <c r="Z21" s="4"/>
      <c r="AA21" s="4"/>
      <c r="AB21" s="55"/>
      <c r="AC21" s="121"/>
    </row>
    <row r="22" spans="1:29" ht="12.75">
      <c r="A22" s="43">
        <v>15</v>
      </c>
      <c r="B22" s="117"/>
      <c r="C22" s="106"/>
      <c r="D22" s="106"/>
      <c r="E22" s="107">
        <f t="shared" si="0"/>
        <v>0</v>
      </c>
      <c r="F22" s="122"/>
      <c r="G22" s="107"/>
      <c r="H22" s="107"/>
      <c r="I22" s="107"/>
      <c r="J22" s="107"/>
      <c r="K22" s="107"/>
      <c r="L22" s="107">
        <f t="shared" si="1"/>
        <v>0</v>
      </c>
      <c r="M22" s="106"/>
      <c r="N22" s="106"/>
      <c r="O22" s="107">
        <f t="shared" si="2"/>
        <v>0</v>
      </c>
      <c r="P22" s="112">
        <f t="shared" si="9"/>
        <v>0</v>
      </c>
      <c r="Q22" s="113">
        <f t="shared" si="3"/>
        <v>0</v>
      </c>
      <c r="R22" s="120">
        <f t="shared" si="4"/>
        <v>0</v>
      </c>
      <c r="S22" s="120">
        <f t="shared" si="5"/>
        <v>0</v>
      </c>
      <c r="T22" s="114">
        <f t="shared" si="6"/>
        <v>0</v>
      </c>
      <c r="U22" s="114">
        <f t="shared" si="7"/>
        <v>0</v>
      </c>
      <c r="V22" s="115">
        <f t="shared" si="8"/>
        <v>0</v>
      </c>
      <c r="W22" s="4">
        <f t="shared" si="10"/>
        <v>0</v>
      </c>
      <c r="X22" s="4"/>
      <c r="Y22" s="4"/>
      <c r="Z22" s="4"/>
      <c r="AA22" s="4"/>
      <c r="AB22" s="55"/>
      <c r="AC22" s="121"/>
    </row>
    <row r="23" spans="1:29" ht="12.75">
      <c r="A23" s="43">
        <v>16</v>
      </c>
      <c r="B23" s="117"/>
      <c r="C23" s="106"/>
      <c r="D23" s="106"/>
      <c r="E23" s="107">
        <f t="shared" si="0"/>
        <v>0</v>
      </c>
      <c r="F23" s="122"/>
      <c r="G23" s="107"/>
      <c r="H23" s="107"/>
      <c r="I23" s="107"/>
      <c r="J23" s="107"/>
      <c r="K23" s="107"/>
      <c r="L23" s="107">
        <f t="shared" si="1"/>
        <v>0</v>
      </c>
      <c r="M23" s="106"/>
      <c r="N23" s="106"/>
      <c r="O23" s="107">
        <f t="shared" si="2"/>
        <v>0</v>
      </c>
      <c r="P23" s="112">
        <f t="shared" si="9"/>
        <v>0</v>
      </c>
      <c r="Q23" s="113">
        <f t="shared" si="3"/>
        <v>0</v>
      </c>
      <c r="R23" s="120">
        <f t="shared" si="4"/>
        <v>0</v>
      </c>
      <c r="S23" s="120">
        <f t="shared" si="5"/>
        <v>0</v>
      </c>
      <c r="T23" s="114">
        <f t="shared" si="6"/>
        <v>0</v>
      </c>
      <c r="U23" s="114">
        <f t="shared" si="7"/>
        <v>0</v>
      </c>
      <c r="V23" s="115">
        <f t="shared" si="8"/>
        <v>0</v>
      </c>
      <c r="W23" s="4">
        <f t="shared" si="10"/>
        <v>0</v>
      </c>
      <c r="X23" s="4"/>
      <c r="Y23" s="4"/>
      <c r="Z23" s="4"/>
      <c r="AA23" s="4"/>
      <c r="AB23" s="55"/>
      <c r="AC23" s="121"/>
    </row>
    <row r="24" spans="1:29" ht="12.75">
      <c r="A24" s="43">
        <v>17</v>
      </c>
      <c r="B24" s="117"/>
      <c r="C24" s="106"/>
      <c r="D24" s="106"/>
      <c r="E24" s="107">
        <f t="shared" si="0"/>
        <v>0</v>
      </c>
      <c r="F24" s="106"/>
      <c r="G24" s="107"/>
      <c r="H24" s="107"/>
      <c r="I24" s="107"/>
      <c r="J24" s="107"/>
      <c r="K24" s="107"/>
      <c r="L24" s="107">
        <f t="shared" si="1"/>
        <v>0</v>
      </c>
      <c r="M24" s="106"/>
      <c r="N24" s="106"/>
      <c r="O24" s="107">
        <f t="shared" si="2"/>
        <v>0</v>
      </c>
      <c r="P24" s="112">
        <f t="shared" si="9"/>
        <v>0</v>
      </c>
      <c r="Q24" s="113">
        <f t="shared" si="3"/>
        <v>0</v>
      </c>
      <c r="R24" s="120">
        <f t="shared" si="4"/>
        <v>0</v>
      </c>
      <c r="S24" s="120">
        <f t="shared" si="5"/>
        <v>0</v>
      </c>
      <c r="T24" s="114">
        <f t="shared" si="6"/>
        <v>0</v>
      </c>
      <c r="U24" s="114">
        <f t="shared" si="7"/>
        <v>0</v>
      </c>
      <c r="V24" s="115">
        <f t="shared" si="8"/>
        <v>0</v>
      </c>
      <c r="W24" s="4">
        <f t="shared" si="10"/>
        <v>0</v>
      </c>
      <c r="X24" s="43"/>
      <c r="Y24" s="124"/>
      <c r="Z24" s="4"/>
      <c r="AA24" s="4"/>
      <c r="AB24" s="55"/>
      <c r="AC24" s="121"/>
    </row>
    <row r="25" spans="1:29" ht="12.75">
      <c r="A25" s="43">
        <v>18</v>
      </c>
      <c r="B25" s="117"/>
      <c r="C25" s="106"/>
      <c r="D25" s="106"/>
      <c r="E25" s="107">
        <f t="shared" si="0"/>
        <v>0</v>
      </c>
      <c r="F25" s="106"/>
      <c r="G25" s="107"/>
      <c r="H25" s="107"/>
      <c r="I25" s="107"/>
      <c r="J25" s="107"/>
      <c r="K25" s="107"/>
      <c r="L25" s="107">
        <f t="shared" si="1"/>
        <v>0</v>
      </c>
      <c r="M25" s="106"/>
      <c r="N25" s="106"/>
      <c r="O25" s="107">
        <f t="shared" si="2"/>
        <v>0</v>
      </c>
      <c r="P25" s="112">
        <f t="shared" si="9"/>
        <v>0</v>
      </c>
      <c r="Q25" s="113">
        <f t="shared" si="3"/>
        <v>0</v>
      </c>
      <c r="R25" s="120">
        <f t="shared" si="4"/>
        <v>0</v>
      </c>
      <c r="S25" s="120">
        <f t="shared" si="5"/>
        <v>0</v>
      </c>
      <c r="T25" s="114">
        <f t="shared" si="6"/>
        <v>0</v>
      </c>
      <c r="U25" s="114">
        <f t="shared" si="7"/>
        <v>0</v>
      </c>
      <c r="V25" s="115">
        <f t="shared" si="8"/>
        <v>0</v>
      </c>
      <c r="W25" s="4">
        <f t="shared" si="10"/>
        <v>0</v>
      </c>
      <c r="X25" s="4"/>
      <c r="Y25" s="4"/>
      <c r="Z25" s="4"/>
      <c r="AA25" s="4"/>
      <c r="AB25" s="55"/>
      <c r="AC25" s="121"/>
    </row>
    <row r="26" spans="1:29" ht="12.75">
      <c r="A26" s="43">
        <v>19</v>
      </c>
      <c r="B26" s="117"/>
      <c r="C26" s="106"/>
      <c r="D26" s="106"/>
      <c r="E26" s="107">
        <f t="shared" si="0"/>
        <v>0</v>
      </c>
      <c r="F26" s="106"/>
      <c r="G26" s="107"/>
      <c r="H26" s="107"/>
      <c r="I26" s="107"/>
      <c r="J26" s="107"/>
      <c r="K26" s="107"/>
      <c r="L26" s="107">
        <f t="shared" si="1"/>
        <v>0</v>
      </c>
      <c r="M26" s="106"/>
      <c r="N26" s="106"/>
      <c r="O26" s="107">
        <f t="shared" si="2"/>
        <v>0</v>
      </c>
      <c r="P26" s="112">
        <f t="shared" si="9"/>
        <v>0</v>
      </c>
      <c r="Q26" s="113">
        <f t="shared" si="3"/>
        <v>0</v>
      </c>
      <c r="R26" s="120">
        <f t="shared" si="4"/>
        <v>0</v>
      </c>
      <c r="S26" s="120">
        <f t="shared" si="5"/>
        <v>0</v>
      </c>
      <c r="T26" s="114">
        <f t="shared" si="6"/>
        <v>0</v>
      </c>
      <c r="U26" s="114">
        <f t="shared" si="7"/>
        <v>0</v>
      </c>
      <c r="V26" s="115">
        <f t="shared" si="8"/>
        <v>0</v>
      </c>
      <c r="W26" s="4">
        <f t="shared" si="10"/>
        <v>0</v>
      </c>
      <c r="X26" s="4"/>
      <c r="Y26" s="4"/>
      <c r="Z26" s="4"/>
      <c r="AA26" s="4"/>
      <c r="AB26" s="55"/>
      <c r="AC26" s="121"/>
    </row>
    <row r="27" spans="1:29" ht="12.75">
      <c r="A27" s="43">
        <v>20</v>
      </c>
      <c r="B27" s="117"/>
      <c r="C27" s="106"/>
      <c r="D27" s="106"/>
      <c r="E27" s="107">
        <f t="shared" si="0"/>
        <v>0</v>
      </c>
      <c r="F27" s="106"/>
      <c r="G27" s="107"/>
      <c r="H27" s="107"/>
      <c r="I27" s="107"/>
      <c r="J27" s="107"/>
      <c r="K27" s="107"/>
      <c r="L27" s="107">
        <f t="shared" si="1"/>
        <v>0</v>
      </c>
      <c r="M27" s="106"/>
      <c r="N27" s="106"/>
      <c r="O27" s="107">
        <f t="shared" si="2"/>
        <v>0</v>
      </c>
      <c r="P27" s="112">
        <f t="shared" si="9"/>
        <v>0</v>
      </c>
      <c r="Q27" s="113">
        <f t="shared" si="3"/>
        <v>0</v>
      </c>
      <c r="R27" s="120">
        <f t="shared" si="4"/>
        <v>0</v>
      </c>
      <c r="S27" s="120">
        <f t="shared" si="5"/>
        <v>0</v>
      </c>
      <c r="T27" s="114">
        <f t="shared" si="6"/>
        <v>0</v>
      </c>
      <c r="U27" s="114">
        <f t="shared" si="7"/>
        <v>0</v>
      </c>
      <c r="V27" s="115">
        <f t="shared" si="8"/>
        <v>0</v>
      </c>
      <c r="W27" s="4">
        <f t="shared" si="10"/>
        <v>0</v>
      </c>
      <c r="X27" s="4"/>
      <c r="Y27" s="4"/>
      <c r="Z27" s="4"/>
      <c r="AA27" s="4"/>
      <c r="AB27" s="55"/>
      <c r="AC27" s="121"/>
    </row>
    <row r="28" spans="1:29" ht="12.75">
      <c r="A28" s="43">
        <v>21</v>
      </c>
      <c r="B28" s="117"/>
      <c r="C28" s="106"/>
      <c r="D28" s="106"/>
      <c r="E28" s="107">
        <f t="shared" si="0"/>
        <v>0</v>
      </c>
      <c r="F28" s="106"/>
      <c r="G28" s="107"/>
      <c r="H28" s="107"/>
      <c r="I28" s="107"/>
      <c r="J28" s="107"/>
      <c r="K28" s="107"/>
      <c r="L28" s="107">
        <f t="shared" si="1"/>
        <v>0</v>
      </c>
      <c r="M28" s="106"/>
      <c r="N28" s="106"/>
      <c r="O28" s="107">
        <f t="shared" si="2"/>
        <v>0</v>
      </c>
      <c r="P28" s="112">
        <f t="shared" si="9"/>
        <v>0</v>
      </c>
      <c r="Q28" s="113">
        <f t="shared" si="3"/>
        <v>0</v>
      </c>
      <c r="R28" s="120">
        <f t="shared" si="4"/>
        <v>0</v>
      </c>
      <c r="S28" s="120">
        <f t="shared" si="5"/>
        <v>0</v>
      </c>
      <c r="T28" s="114">
        <f t="shared" si="6"/>
        <v>0</v>
      </c>
      <c r="U28" s="114">
        <f t="shared" si="7"/>
        <v>0</v>
      </c>
      <c r="V28" s="115">
        <f t="shared" si="8"/>
        <v>0</v>
      </c>
      <c r="W28" s="4">
        <f t="shared" si="10"/>
        <v>0</v>
      </c>
      <c r="X28" s="4"/>
      <c r="Y28" s="4"/>
      <c r="Z28" s="4"/>
      <c r="AA28" s="4"/>
      <c r="AB28" s="55"/>
      <c r="AC28" s="121"/>
    </row>
    <row r="29" spans="1:29" ht="12.75">
      <c r="A29" s="43">
        <v>22</v>
      </c>
      <c r="B29" s="117"/>
      <c r="C29" s="106"/>
      <c r="D29" s="106"/>
      <c r="E29" s="107">
        <f t="shared" si="0"/>
        <v>0</v>
      </c>
      <c r="F29" s="106"/>
      <c r="G29" s="107"/>
      <c r="H29" s="107"/>
      <c r="I29" s="107"/>
      <c r="J29" s="107"/>
      <c r="K29" s="107"/>
      <c r="L29" s="112">
        <f t="shared" si="1"/>
        <v>0</v>
      </c>
      <c r="M29" s="106"/>
      <c r="N29" s="106"/>
      <c r="O29" s="107">
        <f t="shared" si="2"/>
        <v>0</v>
      </c>
      <c r="P29" s="112">
        <f t="shared" si="9"/>
        <v>0</v>
      </c>
      <c r="Q29" s="113">
        <f t="shared" si="3"/>
        <v>0</v>
      </c>
      <c r="R29" s="120">
        <f t="shared" si="4"/>
        <v>0</v>
      </c>
      <c r="S29" s="120">
        <f t="shared" si="5"/>
        <v>0</v>
      </c>
      <c r="T29" s="114">
        <f t="shared" si="6"/>
        <v>0</v>
      </c>
      <c r="U29" s="114">
        <f t="shared" si="7"/>
        <v>0</v>
      </c>
      <c r="V29" s="115">
        <f t="shared" si="8"/>
        <v>0</v>
      </c>
      <c r="W29" s="4">
        <f t="shared" si="10"/>
        <v>0</v>
      </c>
      <c r="X29" s="4"/>
      <c r="Y29" s="4"/>
      <c r="Z29" s="4"/>
      <c r="AA29" s="4"/>
      <c r="AB29" s="55"/>
      <c r="AC29" s="121"/>
    </row>
    <row r="30" spans="1:29" ht="12.75">
      <c r="A30" s="43">
        <v>23</v>
      </c>
      <c r="B30" s="117"/>
      <c r="C30" s="106"/>
      <c r="D30" s="106"/>
      <c r="E30" s="107">
        <f t="shared" si="0"/>
        <v>0</v>
      </c>
      <c r="F30" s="106"/>
      <c r="G30" s="107"/>
      <c r="H30" s="107"/>
      <c r="I30" s="107"/>
      <c r="J30" s="107"/>
      <c r="K30" s="107"/>
      <c r="L30" s="107">
        <f t="shared" si="1"/>
        <v>0</v>
      </c>
      <c r="M30" s="106"/>
      <c r="N30" s="106"/>
      <c r="O30" s="107">
        <f t="shared" si="2"/>
        <v>0</v>
      </c>
      <c r="P30" s="112">
        <f t="shared" si="9"/>
        <v>0</v>
      </c>
      <c r="Q30" s="113">
        <f t="shared" si="3"/>
        <v>0</v>
      </c>
      <c r="R30" s="120">
        <f t="shared" si="4"/>
        <v>0</v>
      </c>
      <c r="S30" s="120">
        <f t="shared" si="5"/>
        <v>0</v>
      </c>
      <c r="T30" s="114">
        <f t="shared" si="6"/>
        <v>0</v>
      </c>
      <c r="U30" s="114">
        <f t="shared" si="7"/>
        <v>0</v>
      </c>
      <c r="V30" s="115">
        <f t="shared" si="8"/>
        <v>0</v>
      </c>
      <c r="W30" s="4">
        <f t="shared" si="10"/>
        <v>0</v>
      </c>
      <c r="X30" s="4"/>
      <c r="Y30" s="4"/>
      <c r="Z30" s="4"/>
      <c r="AA30" s="4"/>
      <c r="AB30" s="55"/>
      <c r="AC30" s="121"/>
    </row>
    <row r="31" spans="1:29" ht="12.75">
      <c r="A31" s="43">
        <v>24</v>
      </c>
      <c r="B31" s="117"/>
      <c r="C31" s="106"/>
      <c r="D31" s="106"/>
      <c r="E31" s="107">
        <f t="shared" si="0"/>
        <v>0</v>
      </c>
      <c r="F31" s="106"/>
      <c r="G31" s="107"/>
      <c r="H31" s="107"/>
      <c r="I31" s="107"/>
      <c r="J31" s="107"/>
      <c r="K31" s="107"/>
      <c r="L31" s="112">
        <f t="shared" si="1"/>
        <v>0</v>
      </c>
      <c r="M31" s="106"/>
      <c r="N31" s="106"/>
      <c r="O31" s="107">
        <f t="shared" si="2"/>
        <v>0</v>
      </c>
      <c r="P31" s="112">
        <f t="shared" si="9"/>
        <v>0</v>
      </c>
      <c r="Q31" s="113">
        <f t="shared" si="3"/>
        <v>0</v>
      </c>
      <c r="R31" s="120">
        <f t="shared" si="4"/>
        <v>0</v>
      </c>
      <c r="S31" s="120">
        <f t="shared" si="5"/>
        <v>0</v>
      </c>
      <c r="T31" s="114">
        <f t="shared" si="6"/>
        <v>0</v>
      </c>
      <c r="U31" s="114">
        <f t="shared" si="7"/>
        <v>0</v>
      </c>
      <c r="V31" s="115">
        <f t="shared" si="8"/>
        <v>0</v>
      </c>
      <c r="W31" s="4">
        <f t="shared" si="10"/>
        <v>0</v>
      </c>
      <c r="X31" s="4"/>
      <c r="Y31" s="4"/>
      <c r="Z31" s="4"/>
      <c r="AA31" s="4"/>
      <c r="AB31" s="55"/>
      <c r="AC31" s="121"/>
    </row>
    <row r="32" spans="1:29" ht="12.75">
      <c r="A32" s="43">
        <v>25</v>
      </c>
      <c r="B32" s="123"/>
      <c r="C32" s="106"/>
      <c r="D32" s="106"/>
      <c r="E32" s="107">
        <f t="shared" si="0"/>
        <v>0</v>
      </c>
      <c r="F32" s="106"/>
      <c r="G32" s="107"/>
      <c r="H32" s="107"/>
      <c r="I32" s="107"/>
      <c r="J32" s="107"/>
      <c r="K32" s="107"/>
      <c r="L32" s="112">
        <f t="shared" si="1"/>
        <v>0</v>
      </c>
      <c r="M32" s="106"/>
      <c r="N32" s="106"/>
      <c r="O32" s="107">
        <f t="shared" si="2"/>
        <v>0</v>
      </c>
      <c r="P32" s="112">
        <f t="shared" si="9"/>
        <v>0</v>
      </c>
      <c r="Q32" s="113">
        <f t="shared" si="3"/>
        <v>0</v>
      </c>
      <c r="R32" s="120">
        <f t="shared" si="4"/>
        <v>0</v>
      </c>
      <c r="S32" s="120">
        <f t="shared" si="5"/>
        <v>0</v>
      </c>
      <c r="T32" s="114">
        <f t="shared" si="6"/>
        <v>0</v>
      </c>
      <c r="U32" s="114">
        <f t="shared" si="7"/>
        <v>0</v>
      </c>
      <c r="V32" s="115">
        <f t="shared" si="8"/>
        <v>0</v>
      </c>
      <c r="W32" s="4">
        <f t="shared" si="10"/>
        <v>0</v>
      </c>
      <c r="X32" s="4"/>
      <c r="Y32" s="4"/>
      <c r="Z32" s="4"/>
      <c r="AA32" s="4"/>
      <c r="AB32" s="55"/>
      <c r="AC32" s="121"/>
    </row>
    <row r="33" spans="1:29" ht="12.75">
      <c r="A33" s="43">
        <v>26</v>
      </c>
      <c r="B33" s="117"/>
      <c r="C33" s="106"/>
      <c r="D33" s="106"/>
      <c r="E33" s="107">
        <f t="shared" si="0"/>
        <v>0</v>
      </c>
      <c r="F33" s="106"/>
      <c r="G33" s="107"/>
      <c r="H33" s="107"/>
      <c r="I33" s="107"/>
      <c r="J33" s="107"/>
      <c r="K33" s="107"/>
      <c r="L33" s="112">
        <f t="shared" si="1"/>
        <v>0</v>
      </c>
      <c r="M33" s="106"/>
      <c r="N33" s="106"/>
      <c r="O33" s="107">
        <f t="shared" si="2"/>
        <v>0</v>
      </c>
      <c r="P33" s="112">
        <f t="shared" si="9"/>
        <v>0</v>
      </c>
      <c r="Q33" s="113">
        <f t="shared" si="3"/>
        <v>0</v>
      </c>
      <c r="R33" s="120">
        <f t="shared" si="4"/>
        <v>0</v>
      </c>
      <c r="S33" s="120">
        <f t="shared" si="5"/>
        <v>0</v>
      </c>
      <c r="T33" s="114">
        <f t="shared" si="6"/>
        <v>0</v>
      </c>
      <c r="U33" s="114">
        <f t="shared" si="7"/>
        <v>0</v>
      </c>
      <c r="V33" s="115">
        <f t="shared" si="8"/>
        <v>0</v>
      </c>
      <c r="W33" s="4">
        <f t="shared" si="10"/>
        <v>0</v>
      </c>
      <c r="X33" s="4"/>
      <c r="Y33" s="4"/>
      <c r="Z33" s="4"/>
      <c r="AA33" s="4"/>
      <c r="AB33" s="55"/>
      <c r="AC33" s="121"/>
    </row>
    <row r="34" spans="1:29" ht="12.75">
      <c r="A34" s="43">
        <v>27</v>
      </c>
      <c r="B34" s="117"/>
      <c r="C34" s="106"/>
      <c r="D34" s="106"/>
      <c r="E34" s="107">
        <f t="shared" si="0"/>
        <v>0</v>
      </c>
      <c r="F34" s="106"/>
      <c r="G34" s="107"/>
      <c r="H34" s="107"/>
      <c r="I34" s="107"/>
      <c r="J34" s="107"/>
      <c r="K34" s="107"/>
      <c r="L34" s="112">
        <f t="shared" si="1"/>
        <v>0</v>
      </c>
      <c r="M34" s="106"/>
      <c r="N34" s="106"/>
      <c r="O34" s="107">
        <f t="shared" si="2"/>
        <v>0</v>
      </c>
      <c r="P34" s="112">
        <f t="shared" si="9"/>
        <v>0</v>
      </c>
      <c r="Q34" s="113">
        <f t="shared" si="3"/>
        <v>0</v>
      </c>
      <c r="R34" s="120">
        <f t="shared" si="4"/>
        <v>0</v>
      </c>
      <c r="S34" s="120">
        <f t="shared" si="5"/>
        <v>0</v>
      </c>
      <c r="T34" s="114">
        <f t="shared" si="6"/>
        <v>0</v>
      </c>
      <c r="U34" s="114">
        <f t="shared" si="7"/>
        <v>0</v>
      </c>
      <c r="V34" s="115">
        <f t="shared" si="8"/>
        <v>0</v>
      </c>
      <c r="W34" s="4">
        <f t="shared" si="10"/>
        <v>0</v>
      </c>
      <c r="X34" s="4"/>
      <c r="Y34" s="4"/>
      <c r="Z34" s="4"/>
      <c r="AA34" s="4"/>
      <c r="AB34" s="55"/>
      <c r="AC34" s="121"/>
    </row>
    <row r="35" spans="1:29" ht="12.75">
      <c r="A35" s="43">
        <v>28</v>
      </c>
      <c r="B35" s="117"/>
      <c r="C35" s="106"/>
      <c r="D35" s="106"/>
      <c r="E35" s="107">
        <f t="shared" si="0"/>
        <v>0</v>
      </c>
      <c r="F35" s="106"/>
      <c r="G35" s="107"/>
      <c r="H35" s="107"/>
      <c r="I35" s="107"/>
      <c r="J35" s="107"/>
      <c r="K35" s="107"/>
      <c r="L35" s="112">
        <f t="shared" si="1"/>
        <v>0</v>
      </c>
      <c r="M35" s="106"/>
      <c r="N35" s="106"/>
      <c r="O35" s="107">
        <f t="shared" si="2"/>
        <v>0</v>
      </c>
      <c r="P35" s="112">
        <f t="shared" si="9"/>
        <v>0</v>
      </c>
      <c r="Q35" s="113">
        <f t="shared" si="3"/>
        <v>0</v>
      </c>
      <c r="R35" s="120">
        <f t="shared" si="4"/>
        <v>0</v>
      </c>
      <c r="S35" s="120">
        <f t="shared" si="5"/>
        <v>0</v>
      </c>
      <c r="T35" s="114">
        <f t="shared" si="6"/>
        <v>0</v>
      </c>
      <c r="U35" s="114">
        <f t="shared" si="7"/>
        <v>0</v>
      </c>
      <c r="V35" s="115">
        <f t="shared" si="8"/>
        <v>0</v>
      </c>
      <c r="W35" s="4">
        <f t="shared" si="10"/>
        <v>0</v>
      </c>
      <c r="X35" s="4"/>
      <c r="Y35" s="4"/>
      <c r="Z35" s="4"/>
      <c r="AA35" s="4"/>
      <c r="AB35" s="55"/>
      <c r="AC35" s="121"/>
    </row>
    <row r="36" spans="1:29" ht="12.75">
      <c r="A36" s="43">
        <v>29</v>
      </c>
      <c r="B36" s="117"/>
      <c r="C36" s="106"/>
      <c r="D36" s="106"/>
      <c r="E36" s="107">
        <f t="shared" si="0"/>
        <v>0</v>
      </c>
      <c r="F36" s="106"/>
      <c r="G36" s="107"/>
      <c r="H36" s="107"/>
      <c r="I36" s="107"/>
      <c r="J36" s="107"/>
      <c r="K36" s="107"/>
      <c r="L36" s="112">
        <f t="shared" si="1"/>
        <v>0</v>
      </c>
      <c r="M36" s="106"/>
      <c r="N36" s="106"/>
      <c r="O36" s="107">
        <f t="shared" si="2"/>
        <v>0</v>
      </c>
      <c r="P36" s="112">
        <f t="shared" si="9"/>
        <v>0</v>
      </c>
      <c r="Q36" s="113">
        <f t="shared" si="3"/>
        <v>0</v>
      </c>
      <c r="R36" s="120">
        <f t="shared" si="4"/>
        <v>0</v>
      </c>
      <c r="S36" s="120">
        <f t="shared" si="5"/>
        <v>0</v>
      </c>
      <c r="T36" s="114">
        <f t="shared" si="6"/>
        <v>0</v>
      </c>
      <c r="U36" s="114">
        <f t="shared" si="7"/>
        <v>0</v>
      </c>
      <c r="V36" s="115">
        <f t="shared" si="8"/>
        <v>0</v>
      </c>
      <c r="W36" s="4">
        <f t="shared" si="10"/>
        <v>0</v>
      </c>
      <c r="X36" s="4"/>
      <c r="Y36" s="4"/>
      <c r="Z36" s="4"/>
      <c r="AA36" s="4"/>
      <c r="AB36" s="55"/>
      <c r="AC36" s="121"/>
    </row>
    <row r="37" spans="1:29" ht="12.75">
      <c r="A37" s="43">
        <v>30</v>
      </c>
      <c r="B37" s="117"/>
      <c r="C37" s="106"/>
      <c r="D37" s="106"/>
      <c r="E37" s="107">
        <f t="shared" si="0"/>
        <v>0</v>
      </c>
      <c r="F37" s="106"/>
      <c r="G37" s="107"/>
      <c r="H37" s="107"/>
      <c r="I37" s="107"/>
      <c r="J37" s="107"/>
      <c r="K37" s="107"/>
      <c r="L37" s="112">
        <f t="shared" si="1"/>
        <v>0</v>
      </c>
      <c r="M37" s="106"/>
      <c r="N37" s="106"/>
      <c r="O37" s="107">
        <f t="shared" si="2"/>
        <v>0</v>
      </c>
      <c r="P37" s="112">
        <f t="shared" si="9"/>
        <v>0</v>
      </c>
      <c r="Q37" s="113">
        <f t="shared" si="3"/>
        <v>0</v>
      </c>
      <c r="R37" s="120">
        <f t="shared" si="4"/>
        <v>0</v>
      </c>
      <c r="S37" s="120">
        <f t="shared" si="5"/>
        <v>0</v>
      </c>
      <c r="T37" s="114">
        <f t="shared" si="6"/>
        <v>0</v>
      </c>
      <c r="U37" s="114">
        <f t="shared" si="7"/>
        <v>0</v>
      </c>
      <c r="V37" s="115">
        <f t="shared" si="8"/>
        <v>0</v>
      </c>
      <c r="W37" s="4">
        <f t="shared" si="10"/>
        <v>0</v>
      </c>
      <c r="X37" s="4"/>
      <c r="Y37" s="4"/>
      <c r="Z37" s="4"/>
      <c r="AA37" s="4"/>
      <c r="AB37" s="55"/>
      <c r="AC37" s="121"/>
    </row>
    <row r="38" spans="1:29" ht="13.5" thickBot="1">
      <c r="A38" s="73">
        <v>31</v>
      </c>
      <c r="B38" s="125"/>
      <c r="C38" s="74"/>
      <c r="D38" s="74"/>
      <c r="E38" s="107">
        <f t="shared" si="0"/>
        <v>0</v>
      </c>
      <c r="F38" s="74"/>
      <c r="G38" s="126"/>
      <c r="H38" s="126"/>
      <c r="I38" s="126"/>
      <c r="J38" s="126"/>
      <c r="K38" s="126"/>
      <c r="L38" s="112">
        <f t="shared" si="1"/>
        <v>0</v>
      </c>
      <c r="M38" s="74"/>
      <c r="N38" s="74"/>
      <c r="O38" s="107">
        <f t="shared" si="2"/>
        <v>0</v>
      </c>
      <c r="P38" s="112">
        <f t="shared" si="9"/>
        <v>0</v>
      </c>
      <c r="Q38" s="113">
        <f t="shared" si="3"/>
        <v>0</v>
      </c>
      <c r="R38" s="120">
        <f t="shared" si="4"/>
        <v>0</v>
      </c>
      <c r="S38" s="120">
        <f t="shared" si="5"/>
        <v>0</v>
      </c>
      <c r="T38" s="114">
        <f t="shared" si="6"/>
        <v>0</v>
      </c>
      <c r="U38" s="114">
        <f t="shared" si="7"/>
        <v>0</v>
      </c>
      <c r="V38" s="115">
        <f t="shared" si="8"/>
        <v>0</v>
      </c>
      <c r="W38" s="4">
        <f t="shared" si="10"/>
        <v>0</v>
      </c>
      <c r="X38" s="4"/>
      <c r="Y38" s="4"/>
      <c r="Z38" s="4"/>
      <c r="AA38" s="4"/>
      <c r="AB38" s="55"/>
      <c r="AC38" s="121"/>
    </row>
    <row r="39" spans="1:29" ht="13.5" thickBot="1">
      <c r="A39" s="152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27"/>
    </row>
    <row r="40" spans="1:29" s="19" customFormat="1" ht="13.5" thickBot="1">
      <c r="A40" s="16"/>
      <c r="B40" s="99"/>
      <c r="C40" s="17"/>
      <c r="D40" s="17">
        <f>D27-C14</f>
        <v>0</v>
      </c>
      <c r="E40" s="17">
        <f aca="true" t="shared" si="11" ref="E40:X40">SUM(E8:E38)</f>
        <v>0</v>
      </c>
      <c r="F40" s="63">
        <f t="shared" si="11"/>
        <v>0</v>
      </c>
      <c r="G40" s="17">
        <f t="shared" si="11"/>
        <v>0</v>
      </c>
      <c r="H40" s="17">
        <f t="shared" si="11"/>
        <v>0</v>
      </c>
      <c r="I40" s="17">
        <f t="shared" si="11"/>
        <v>0</v>
      </c>
      <c r="J40" s="17">
        <f t="shared" si="11"/>
        <v>0</v>
      </c>
      <c r="K40" s="17">
        <f t="shared" si="11"/>
        <v>0</v>
      </c>
      <c r="L40" s="17">
        <f t="shared" si="11"/>
        <v>0</v>
      </c>
      <c r="M40" s="17">
        <f t="shared" si="11"/>
        <v>0</v>
      </c>
      <c r="N40" s="17">
        <f t="shared" si="11"/>
        <v>0</v>
      </c>
      <c r="O40" s="17">
        <f t="shared" si="11"/>
        <v>0</v>
      </c>
      <c r="P40" s="8">
        <f t="shared" si="11"/>
        <v>0</v>
      </c>
      <c r="Q40" s="17">
        <f t="shared" si="11"/>
        <v>0</v>
      </c>
      <c r="R40" s="17">
        <f t="shared" si="11"/>
        <v>0</v>
      </c>
      <c r="S40" s="17">
        <f t="shared" si="11"/>
        <v>0</v>
      </c>
      <c r="T40" s="17">
        <f t="shared" si="11"/>
        <v>0</v>
      </c>
      <c r="U40" s="17">
        <f t="shared" si="11"/>
        <v>0</v>
      </c>
      <c r="V40" s="18">
        <f t="shared" si="11"/>
        <v>0</v>
      </c>
      <c r="W40" s="34">
        <f t="shared" si="11"/>
        <v>0</v>
      </c>
      <c r="X40" s="18">
        <f t="shared" si="11"/>
        <v>0</v>
      </c>
      <c r="Y40" s="105"/>
      <c r="Z40" s="18"/>
      <c r="AA40" s="9">
        <f>SUM(AA8:AA38)</f>
        <v>0</v>
      </c>
      <c r="AB40" s="90">
        <f>Y40+AA40-W40-Z40</f>
        <v>0</v>
      </c>
      <c r="AC40" s="13"/>
    </row>
    <row r="43" spans="1:19" ht="16.5" customHeight="1">
      <c r="A43" s="92" t="s">
        <v>34</v>
      </c>
      <c r="C43" s="124"/>
      <c r="D43" s="184" t="s">
        <v>53</v>
      </c>
      <c r="E43" s="184"/>
      <c r="K43" s="182" t="s">
        <v>42</v>
      </c>
      <c r="L43" s="182"/>
      <c r="M43" s="182"/>
      <c r="N43" s="124"/>
      <c r="O43" s="181"/>
      <c r="P43" s="181"/>
      <c r="Q43" s="182" t="s">
        <v>43</v>
      </c>
      <c r="R43" s="182"/>
      <c r="S43" s="182"/>
    </row>
    <row r="45" spans="14:19" ht="12.75" customHeight="1">
      <c r="N45" s="124"/>
      <c r="O45" s="181"/>
      <c r="P45" s="181"/>
      <c r="Q45" s="182" t="s">
        <v>44</v>
      </c>
      <c r="R45" s="182"/>
      <c r="S45" s="182"/>
    </row>
    <row r="46" spans="1:12" ht="15" customHeight="1">
      <c r="A46" s="183" t="s">
        <v>35</v>
      </c>
      <c r="B46" s="183"/>
      <c r="C46" s="183"/>
      <c r="D46" s="183"/>
      <c r="E46" s="108"/>
      <c r="F46" s="124"/>
      <c r="H46" s="160"/>
      <c r="I46" s="160"/>
      <c r="J46" s="160"/>
      <c r="K46" s="160"/>
      <c r="L46" s="160"/>
    </row>
    <row r="47" spans="14:19" ht="12.75" customHeight="1">
      <c r="N47" s="124"/>
      <c r="O47" s="181"/>
      <c r="P47" s="181"/>
      <c r="Q47" s="158" t="s">
        <v>47</v>
      </c>
      <c r="R47" s="158"/>
      <c r="S47" s="158"/>
    </row>
  </sheetData>
  <sheetProtection/>
  <mergeCells count="46">
    <mergeCell ref="C1:O1"/>
    <mergeCell ref="C2:V2"/>
    <mergeCell ref="AA1:AB1"/>
    <mergeCell ref="Y4:Z5"/>
    <mergeCell ref="AB4:AB5"/>
    <mergeCell ref="W4:W7"/>
    <mergeCell ref="Y6:Y7"/>
    <mergeCell ref="Z6:Z7"/>
    <mergeCell ref="AB6:AB7"/>
    <mergeCell ref="I4:I7"/>
    <mergeCell ref="A46:D46"/>
    <mergeCell ref="A4:A7"/>
    <mergeCell ref="C4:C7"/>
    <mergeCell ref="D4:D7"/>
    <mergeCell ref="D43:E43"/>
    <mergeCell ref="A39:AB39"/>
    <mergeCell ref="V4:V7"/>
    <mergeCell ref="X4:X7"/>
    <mergeCell ref="B4:B7"/>
    <mergeCell ref="AA4:AA7"/>
    <mergeCell ref="E4:E7"/>
    <mergeCell ref="F4:F7"/>
    <mergeCell ref="G4:G7"/>
    <mergeCell ref="H4:H7"/>
    <mergeCell ref="O4:O5"/>
    <mergeCell ref="K4:K7"/>
    <mergeCell ref="L4:L7"/>
    <mergeCell ref="M4:N5"/>
    <mergeCell ref="P6:P7"/>
    <mergeCell ref="O47:P47"/>
    <mergeCell ref="Q47:S47"/>
    <mergeCell ref="K43:M43"/>
    <mergeCell ref="O43:P43"/>
    <mergeCell ref="Q43:S43"/>
    <mergeCell ref="O45:P45"/>
    <mergeCell ref="Q45:S45"/>
    <mergeCell ref="A3:C3"/>
    <mergeCell ref="AC4:AC5"/>
    <mergeCell ref="AC6:AC7"/>
    <mergeCell ref="H46:L46"/>
    <mergeCell ref="P4:P5"/>
    <mergeCell ref="Q4:U4"/>
    <mergeCell ref="J4:J7"/>
    <mergeCell ref="N6:N7"/>
    <mergeCell ref="M6:M7"/>
    <mergeCell ref="O6:O7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V47"/>
  <sheetViews>
    <sheetView zoomScale="89" zoomScaleNormal="89" zoomScalePageLayoutView="0" workbookViewId="0" topLeftCell="A1">
      <pane ySplit="7" topLeftCell="A8" activePane="bottomLeft" state="frozen"/>
      <selection pane="topLeft" activeCell="D1" sqref="D1"/>
      <selection pane="bottomLeft" activeCell="L14" sqref="L14"/>
    </sheetView>
  </sheetViews>
  <sheetFormatPr defaultColWidth="9.00390625" defaultRowHeight="12.75"/>
  <cols>
    <col min="1" max="1" width="11.875" style="1" customWidth="1"/>
    <col min="2" max="2" width="7.125" style="1" customWidth="1"/>
    <col min="3" max="3" width="4.875" style="1" customWidth="1"/>
    <col min="4" max="4" width="10.375" style="1" customWidth="1"/>
    <col min="5" max="5" width="11.75390625" style="1" customWidth="1"/>
    <col min="6" max="6" width="10.375" style="1" bestFit="1" customWidth="1"/>
    <col min="7" max="7" width="10.25390625" style="1" customWidth="1"/>
    <col min="8" max="8" width="9.75390625" style="1" customWidth="1"/>
    <col min="9" max="10" width="9.125" style="1" customWidth="1"/>
    <col min="11" max="11" width="10.25390625" style="1" customWidth="1"/>
    <col min="12" max="12" width="8.25390625" style="1" customWidth="1"/>
    <col min="13" max="13" width="5.125" style="1" customWidth="1"/>
    <col min="14" max="14" width="4.875" style="1" customWidth="1"/>
    <col min="15" max="15" width="10.25390625" style="1" customWidth="1"/>
    <col min="16" max="16" width="12.125" style="1" customWidth="1"/>
    <col min="17" max="17" width="12.00390625" style="1" hidden="1" customWidth="1"/>
    <col min="18" max="18" width="8.75390625" style="1" customWidth="1"/>
    <col min="19" max="19" width="7.75390625" style="1" customWidth="1"/>
    <col min="20" max="20" width="10.00390625" style="1" customWidth="1"/>
    <col min="21" max="21" width="21.125" style="1" customWidth="1"/>
    <col min="22" max="16384" width="9.125" style="1" customWidth="1"/>
  </cols>
  <sheetData>
    <row r="1" spans="2:21" ht="43.5" customHeight="1">
      <c r="B1" s="136" t="s">
        <v>67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T1" s="164" t="s">
        <v>27</v>
      </c>
      <c r="U1" s="164"/>
    </row>
    <row r="2" spans="2:21" ht="36" customHeight="1">
      <c r="B2" s="136" t="s">
        <v>55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1:9" ht="32.25" thickBot="1">
      <c r="A3" s="131" t="s">
        <v>52</v>
      </c>
      <c r="E3" s="129"/>
      <c r="F3" s="129"/>
      <c r="H3" s="129"/>
      <c r="I3" s="129"/>
    </row>
    <row r="4" spans="1:22" ht="12.75" customHeight="1" thickBot="1">
      <c r="A4" s="148" t="s">
        <v>0</v>
      </c>
      <c r="B4" s="148" t="s">
        <v>7</v>
      </c>
      <c r="C4" s="148" t="s">
        <v>8</v>
      </c>
      <c r="D4" s="148" t="s">
        <v>9</v>
      </c>
      <c r="E4" s="138" t="s">
        <v>16</v>
      </c>
      <c r="F4" s="139"/>
      <c r="G4" s="138" t="s">
        <v>13</v>
      </c>
      <c r="H4" s="139"/>
      <c r="I4" s="152" t="s">
        <v>3</v>
      </c>
      <c r="J4" s="153"/>
      <c r="K4" s="153"/>
      <c r="L4" s="153"/>
      <c r="M4" s="153"/>
      <c r="N4" s="180"/>
      <c r="O4" s="144" t="s">
        <v>12</v>
      </c>
      <c r="P4" s="144" t="s">
        <v>26</v>
      </c>
      <c r="Q4" s="148" t="s">
        <v>25</v>
      </c>
      <c r="R4" s="138" t="s">
        <v>29</v>
      </c>
      <c r="S4" s="139"/>
      <c r="T4" s="154" t="s">
        <v>36</v>
      </c>
      <c r="U4" s="142" t="s">
        <v>30</v>
      </c>
      <c r="V4" s="144" t="s">
        <v>37</v>
      </c>
    </row>
    <row r="5" spans="1:22" ht="26.25" thickBot="1">
      <c r="A5" s="149"/>
      <c r="B5" s="149"/>
      <c r="C5" s="149"/>
      <c r="D5" s="149"/>
      <c r="E5" s="140"/>
      <c r="F5" s="141"/>
      <c r="G5" s="140"/>
      <c r="H5" s="141"/>
      <c r="I5" s="13" t="s">
        <v>5</v>
      </c>
      <c r="J5" s="13" t="s">
        <v>6</v>
      </c>
      <c r="K5" s="13" t="s">
        <v>51</v>
      </c>
      <c r="L5" s="11" t="s">
        <v>46</v>
      </c>
      <c r="M5" s="11"/>
      <c r="N5" s="20"/>
      <c r="O5" s="145"/>
      <c r="P5" s="145"/>
      <c r="Q5" s="149"/>
      <c r="R5" s="140"/>
      <c r="S5" s="141"/>
      <c r="T5" s="155"/>
      <c r="U5" s="143"/>
      <c r="V5" s="146"/>
    </row>
    <row r="6" spans="1:22" ht="13.5" thickBot="1">
      <c r="A6" s="149"/>
      <c r="B6" s="149"/>
      <c r="C6" s="149"/>
      <c r="D6" s="149"/>
      <c r="E6" s="148" t="s">
        <v>1</v>
      </c>
      <c r="F6" s="148" t="s">
        <v>2</v>
      </c>
      <c r="G6" s="148">
        <v>66</v>
      </c>
      <c r="H6" s="144">
        <v>56.3</v>
      </c>
      <c r="I6" s="14"/>
      <c r="J6" s="14">
        <v>0.08</v>
      </c>
      <c r="K6" s="14"/>
      <c r="L6" s="14">
        <v>0.1</v>
      </c>
      <c r="M6" s="14"/>
      <c r="N6" s="14"/>
      <c r="O6" s="145"/>
      <c r="P6" s="145"/>
      <c r="Q6" s="149"/>
      <c r="R6" s="145" t="s">
        <v>31</v>
      </c>
      <c r="S6" s="145" t="s">
        <v>32</v>
      </c>
      <c r="T6" s="155"/>
      <c r="U6" s="142" t="s">
        <v>33</v>
      </c>
      <c r="V6" s="144" t="s">
        <v>38</v>
      </c>
    </row>
    <row r="7" spans="1:22" ht="13.5" thickBot="1">
      <c r="A7" s="150"/>
      <c r="B7" s="150"/>
      <c r="C7" s="150"/>
      <c r="D7" s="150"/>
      <c r="E7" s="150"/>
      <c r="F7" s="150"/>
      <c r="G7" s="150"/>
      <c r="H7" s="146"/>
      <c r="I7" s="15"/>
      <c r="J7" s="54"/>
      <c r="K7" s="128"/>
      <c r="L7" s="6"/>
      <c r="M7" s="12"/>
      <c r="N7" s="12"/>
      <c r="O7" s="146"/>
      <c r="P7" s="146"/>
      <c r="Q7" s="150"/>
      <c r="R7" s="146"/>
      <c r="S7" s="146"/>
      <c r="T7" s="156"/>
      <c r="U7" s="147"/>
      <c r="V7" s="146"/>
    </row>
    <row r="8" spans="1:22" ht="12.75">
      <c r="A8" s="38">
        <v>1</v>
      </c>
      <c r="B8" s="21"/>
      <c r="C8" s="21"/>
      <c r="D8" s="21">
        <v>87</v>
      </c>
      <c r="E8" s="22">
        <v>31</v>
      </c>
      <c r="F8" s="22">
        <v>56</v>
      </c>
      <c r="G8" s="21">
        <f aca="true" t="shared" si="0" ref="G8:G13">E8*$G$6/100</f>
        <v>20.46</v>
      </c>
      <c r="H8" s="21">
        <f aca="true" t="shared" si="1" ref="H8:H38">F8*$H$6/100</f>
        <v>31.528</v>
      </c>
      <c r="I8" s="23">
        <f>SUM(G8:H8)*$I$6</f>
        <v>0</v>
      </c>
      <c r="J8" s="23">
        <f>SUM(G8:H8)*$J$6</f>
        <v>4.15904</v>
      </c>
      <c r="K8" s="23"/>
      <c r="L8" s="23">
        <f>(G8+H8)*L6</f>
        <v>5.1988</v>
      </c>
      <c r="M8" s="25"/>
      <c r="N8" s="25"/>
      <c r="O8" s="25">
        <f>J8+L8</f>
        <v>9.35784</v>
      </c>
      <c r="P8" s="26">
        <f aca="true" t="shared" si="2" ref="P8:P38">G8+H8+O8</f>
        <v>61.345839999999995</v>
      </c>
      <c r="Q8" s="26"/>
      <c r="R8" s="26">
        <v>0</v>
      </c>
      <c r="S8" s="26"/>
      <c r="T8" s="26">
        <v>60</v>
      </c>
      <c r="U8" s="71"/>
      <c r="V8" s="64"/>
    </row>
    <row r="9" spans="1:22" ht="12.75">
      <c r="A9" s="39">
        <v>2</v>
      </c>
      <c r="B9" s="132"/>
      <c r="C9" s="27"/>
      <c r="D9" s="21"/>
      <c r="E9" s="37"/>
      <c r="F9" s="37"/>
      <c r="G9" s="21">
        <f t="shared" si="0"/>
        <v>0</v>
      </c>
      <c r="H9" s="21">
        <f t="shared" si="1"/>
        <v>0</v>
      </c>
      <c r="I9" s="23">
        <f aca="true" t="shared" si="3" ref="I9:I21">SUM(G9:H9)*$I$6</f>
        <v>0</v>
      </c>
      <c r="J9" s="24">
        <f aca="true" t="shared" si="4" ref="J9:J38">SUM(G9:H9)*$J$6</f>
        <v>0</v>
      </c>
      <c r="K9" s="24"/>
      <c r="L9" s="23"/>
      <c r="M9" s="25"/>
      <c r="N9" s="25"/>
      <c r="O9" s="25">
        <f aca="true" t="shared" si="5" ref="O9:O38">J9+L9</f>
        <v>0</v>
      </c>
      <c r="P9" s="26">
        <f t="shared" si="2"/>
        <v>0</v>
      </c>
      <c r="Q9" s="26"/>
      <c r="R9" s="26"/>
      <c r="S9" s="26"/>
      <c r="T9" s="26"/>
      <c r="U9" s="71"/>
      <c r="V9" s="33"/>
    </row>
    <row r="10" spans="1:22" ht="12.75">
      <c r="A10" s="39">
        <v>3</v>
      </c>
      <c r="B10" s="27"/>
      <c r="C10" s="27"/>
      <c r="D10" s="21"/>
      <c r="E10" s="37"/>
      <c r="F10" s="37"/>
      <c r="G10" s="21">
        <f t="shared" si="0"/>
        <v>0</v>
      </c>
      <c r="H10" s="21">
        <f t="shared" si="1"/>
        <v>0</v>
      </c>
      <c r="I10" s="23">
        <f t="shared" si="3"/>
        <v>0</v>
      </c>
      <c r="J10" s="24">
        <f t="shared" si="4"/>
        <v>0</v>
      </c>
      <c r="K10" s="24"/>
      <c r="L10" s="23">
        <f>(G10+H10)*L6</f>
        <v>0</v>
      </c>
      <c r="M10" s="36"/>
      <c r="N10" s="25"/>
      <c r="O10" s="25">
        <f t="shared" si="5"/>
        <v>0</v>
      </c>
      <c r="P10" s="26">
        <f t="shared" si="2"/>
        <v>0</v>
      </c>
      <c r="Q10" s="26"/>
      <c r="R10" s="26"/>
      <c r="S10" s="26"/>
      <c r="T10" s="26"/>
      <c r="U10" s="71"/>
      <c r="V10" s="33"/>
    </row>
    <row r="11" spans="1:22" ht="12.75">
      <c r="A11" s="39">
        <v>4</v>
      </c>
      <c r="B11" s="27"/>
      <c r="C11" s="27"/>
      <c r="D11" s="21"/>
      <c r="E11" s="37"/>
      <c r="F11" s="37"/>
      <c r="G11" s="21">
        <f t="shared" si="0"/>
        <v>0</v>
      </c>
      <c r="H11" s="21">
        <f t="shared" si="1"/>
        <v>0</v>
      </c>
      <c r="I11" s="23">
        <f t="shared" si="3"/>
        <v>0</v>
      </c>
      <c r="J11" s="24">
        <f t="shared" si="4"/>
        <v>0</v>
      </c>
      <c r="K11" s="24"/>
      <c r="L11" s="23"/>
      <c r="M11" s="25"/>
      <c r="N11" s="25"/>
      <c r="O11" s="25">
        <f t="shared" si="5"/>
        <v>0</v>
      </c>
      <c r="P11" s="26">
        <f t="shared" si="2"/>
        <v>0</v>
      </c>
      <c r="Q11" s="26"/>
      <c r="R11" s="26"/>
      <c r="S11" s="26"/>
      <c r="T11" s="26"/>
      <c r="U11" s="71"/>
      <c r="V11" s="33"/>
    </row>
    <row r="12" spans="1:22" ht="12.75">
      <c r="A12" s="39">
        <v>5</v>
      </c>
      <c r="B12" s="27"/>
      <c r="C12" s="27"/>
      <c r="D12" s="21"/>
      <c r="E12" s="37"/>
      <c r="F12" s="37"/>
      <c r="G12" s="21">
        <f t="shared" si="0"/>
        <v>0</v>
      </c>
      <c r="H12" s="21">
        <f t="shared" si="1"/>
        <v>0</v>
      </c>
      <c r="I12" s="23">
        <f t="shared" si="3"/>
        <v>0</v>
      </c>
      <c r="J12" s="24">
        <f t="shared" si="4"/>
        <v>0</v>
      </c>
      <c r="K12" s="24"/>
      <c r="L12" s="23">
        <f>(G12+H12)*L6</f>
        <v>0</v>
      </c>
      <c r="M12" s="25"/>
      <c r="N12" s="25"/>
      <c r="O12" s="25">
        <f t="shared" si="5"/>
        <v>0</v>
      </c>
      <c r="P12" s="26">
        <f t="shared" si="2"/>
        <v>0</v>
      </c>
      <c r="Q12" s="26"/>
      <c r="R12" s="26"/>
      <c r="S12" s="26"/>
      <c r="T12" s="26"/>
      <c r="U12" s="71"/>
      <c r="V12" s="33"/>
    </row>
    <row r="13" spans="1:22" ht="12.75">
      <c r="A13" s="39">
        <v>6</v>
      </c>
      <c r="B13" s="27"/>
      <c r="C13" s="27"/>
      <c r="D13" s="21">
        <v>82</v>
      </c>
      <c r="E13" s="37">
        <v>11</v>
      </c>
      <c r="F13" s="37">
        <v>71</v>
      </c>
      <c r="G13" s="21">
        <f t="shared" si="0"/>
        <v>7.26</v>
      </c>
      <c r="H13" s="21">
        <f t="shared" si="1"/>
        <v>39.973</v>
      </c>
      <c r="I13" s="23">
        <f t="shared" si="3"/>
        <v>0</v>
      </c>
      <c r="J13" s="24">
        <f t="shared" si="4"/>
        <v>3.7786399999999998</v>
      </c>
      <c r="K13" s="24"/>
      <c r="L13" s="23">
        <f>(G13+H13)*L6</f>
        <v>4.7233</v>
      </c>
      <c r="M13" s="25"/>
      <c r="N13" s="25"/>
      <c r="O13" s="25">
        <f t="shared" si="5"/>
        <v>8.50194</v>
      </c>
      <c r="P13" s="26">
        <f t="shared" si="2"/>
        <v>55.734939999999995</v>
      </c>
      <c r="Q13" s="26"/>
      <c r="R13" s="26"/>
      <c r="S13" s="26"/>
      <c r="T13" s="26"/>
      <c r="U13" s="71"/>
      <c r="V13" s="33"/>
    </row>
    <row r="14" spans="1:22" ht="12.75">
      <c r="A14" s="39">
        <v>7</v>
      </c>
      <c r="B14" s="27"/>
      <c r="C14" s="27"/>
      <c r="D14" s="21"/>
      <c r="E14" s="37"/>
      <c r="F14" s="37"/>
      <c r="G14" s="21">
        <f aca="true" t="shared" si="6" ref="G14:G38">E14*$G$6/100</f>
        <v>0</v>
      </c>
      <c r="H14" s="21">
        <f t="shared" si="1"/>
        <v>0</v>
      </c>
      <c r="I14" s="23">
        <f t="shared" si="3"/>
        <v>0</v>
      </c>
      <c r="J14" s="24">
        <f t="shared" si="4"/>
        <v>0</v>
      </c>
      <c r="K14" s="24"/>
      <c r="L14" s="23"/>
      <c r="M14" s="25"/>
      <c r="N14" s="25"/>
      <c r="O14" s="25">
        <f t="shared" si="5"/>
        <v>0</v>
      </c>
      <c r="P14" s="26">
        <f t="shared" si="2"/>
        <v>0</v>
      </c>
      <c r="Q14" s="26"/>
      <c r="R14" s="26"/>
      <c r="S14" s="26"/>
      <c r="T14" s="26"/>
      <c r="U14" s="71"/>
      <c r="V14" s="33"/>
    </row>
    <row r="15" spans="1:22" ht="12.75">
      <c r="A15" s="39">
        <v>8</v>
      </c>
      <c r="B15" s="27"/>
      <c r="C15" s="27"/>
      <c r="D15" s="21"/>
      <c r="E15" s="37"/>
      <c r="F15" s="37"/>
      <c r="G15" s="21">
        <f t="shared" si="6"/>
        <v>0</v>
      </c>
      <c r="H15" s="21">
        <f t="shared" si="1"/>
        <v>0</v>
      </c>
      <c r="I15" s="23">
        <f t="shared" si="3"/>
        <v>0</v>
      </c>
      <c r="J15" s="24">
        <f t="shared" si="4"/>
        <v>0</v>
      </c>
      <c r="K15" s="24"/>
      <c r="L15" s="23"/>
      <c r="M15" s="25"/>
      <c r="N15" s="25"/>
      <c r="O15" s="25">
        <f t="shared" si="5"/>
        <v>0</v>
      </c>
      <c r="P15" s="26">
        <f t="shared" si="2"/>
        <v>0</v>
      </c>
      <c r="Q15" s="26"/>
      <c r="R15" s="26"/>
      <c r="S15" s="26"/>
      <c r="T15" s="26"/>
      <c r="U15" s="71"/>
      <c r="V15" s="33"/>
    </row>
    <row r="16" spans="1:22" ht="11.25" customHeight="1">
      <c r="A16" s="39">
        <v>9</v>
      </c>
      <c r="B16" s="27"/>
      <c r="C16" s="27"/>
      <c r="D16" s="21"/>
      <c r="E16" s="37"/>
      <c r="F16" s="37"/>
      <c r="G16" s="21">
        <f t="shared" si="6"/>
        <v>0</v>
      </c>
      <c r="H16" s="21">
        <f t="shared" si="1"/>
        <v>0</v>
      </c>
      <c r="I16" s="23">
        <f t="shared" si="3"/>
        <v>0</v>
      </c>
      <c r="J16" s="24">
        <f t="shared" si="4"/>
        <v>0</v>
      </c>
      <c r="K16" s="24"/>
      <c r="L16" s="23"/>
      <c r="M16" s="25"/>
      <c r="N16" s="25"/>
      <c r="O16" s="25">
        <f t="shared" si="5"/>
        <v>0</v>
      </c>
      <c r="P16" s="26">
        <f t="shared" si="2"/>
        <v>0</v>
      </c>
      <c r="Q16" s="26"/>
      <c r="R16" s="26"/>
      <c r="S16" s="26"/>
      <c r="T16" s="26"/>
      <c r="U16" s="71"/>
      <c r="V16" s="33"/>
    </row>
    <row r="17" spans="1:22" ht="12.75">
      <c r="A17" s="39">
        <v>10</v>
      </c>
      <c r="B17" s="27"/>
      <c r="C17" s="27"/>
      <c r="D17" s="21"/>
      <c r="E17" s="37"/>
      <c r="F17" s="37"/>
      <c r="G17" s="21">
        <f t="shared" si="6"/>
        <v>0</v>
      </c>
      <c r="H17" s="21">
        <f t="shared" si="1"/>
        <v>0</v>
      </c>
      <c r="I17" s="23">
        <f t="shared" si="3"/>
        <v>0</v>
      </c>
      <c r="J17" s="24">
        <f t="shared" si="4"/>
        <v>0</v>
      </c>
      <c r="K17" s="24"/>
      <c r="L17" s="23">
        <f>(G17+H17)*L6</f>
        <v>0</v>
      </c>
      <c r="M17" s="25"/>
      <c r="N17" s="25"/>
      <c r="O17" s="25">
        <f t="shared" si="5"/>
        <v>0</v>
      </c>
      <c r="P17" s="26">
        <f t="shared" si="2"/>
        <v>0</v>
      </c>
      <c r="Q17" s="26"/>
      <c r="R17" s="26"/>
      <c r="S17" s="26"/>
      <c r="T17" s="26"/>
      <c r="U17" s="71"/>
      <c r="V17" s="33"/>
    </row>
    <row r="18" spans="1:22" ht="12.75">
      <c r="A18" s="39">
        <v>11</v>
      </c>
      <c r="B18" s="27"/>
      <c r="C18" s="27"/>
      <c r="D18" s="21"/>
      <c r="E18" s="37"/>
      <c r="F18" s="37"/>
      <c r="G18" s="21">
        <f t="shared" si="6"/>
        <v>0</v>
      </c>
      <c r="H18" s="21">
        <f t="shared" si="1"/>
        <v>0</v>
      </c>
      <c r="I18" s="23">
        <f t="shared" si="3"/>
        <v>0</v>
      </c>
      <c r="J18" s="24">
        <f t="shared" si="4"/>
        <v>0</v>
      </c>
      <c r="K18" s="24"/>
      <c r="L18" s="23"/>
      <c r="M18" s="25"/>
      <c r="N18" s="25"/>
      <c r="O18" s="25">
        <f t="shared" si="5"/>
        <v>0</v>
      </c>
      <c r="P18" s="26">
        <f t="shared" si="2"/>
        <v>0</v>
      </c>
      <c r="Q18" s="26"/>
      <c r="R18" s="26"/>
      <c r="S18" s="26"/>
      <c r="T18" s="26"/>
      <c r="U18" s="71"/>
      <c r="V18" s="33"/>
    </row>
    <row r="19" spans="1:22" ht="12.75">
      <c r="A19" s="39">
        <v>12</v>
      </c>
      <c r="B19" s="27"/>
      <c r="C19" s="27"/>
      <c r="D19" s="21"/>
      <c r="E19" s="37"/>
      <c r="F19" s="37"/>
      <c r="G19" s="21">
        <f t="shared" si="6"/>
        <v>0</v>
      </c>
      <c r="H19" s="21">
        <f t="shared" si="1"/>
        <v>0</v>
      </c>
      <c r="I19" s="23">
        <f t="shared" si="3"/>
        <v>0</v>
      </c>
      <c r="J19" s="24">
        <f t="shared" si="4"/>
        <v>0</v>
      </c>
      <c r="K19" s="24"/>
      <c r="L19" s="23"/>
      <c r="M19" s="25"/>
      <c r="N19" s="25"/>
      <c r="O19" s="25">
        <f t="shared" si="5"/>
        <v>0</v>
      </c>
      <c r="P19" s="26">
        <f t="shared" si="2"/>
        <v>0</v>
      </c>
      <c r="Q19" s="26"/>
      <c r="R19" s="26"/>
      <c r="S19" s="26"/>
      <c r="T19" s="26"/>
      <c r="U19" s="71"/>
      <c r="V19" s="33"/>
    </row>
    <row r="20" spans="1:22" ht="12.75">
      <c r="A20" s="39">
        <v>13</v>
      </c>
      <c r="B20" s="27"/>
      <c r="C20" s="27"/>
      <c r="D20" s="21"/>
      <c r="E20" s="37"/>
      <c r="F20" s="37"/>
      <c r="G20" s="21">
        <f t="shared" si="6"/>
        <v>0</v>
      </c>
      <c r="H20" s="21">
        <f t="shared" si="1"/>
        <v>0</v>
      </c>
      <c r="I20" s="23">
        <f t="shared" si="3"/>
        <v>0</v>
      </c>
      <c r="J20" s="24">
        <f t="shared" si="4"/>
        <v>0</v>
      </c>
      <c r="K20" s="24"/>
      <c r="L20" s="23">
        <f>(G20+H20)*L6</f>
        <v>0</v>
      </c>
      <c r="M20" s="25"/>
      <c r="N20" s="25"/>
      <c r="O20" s="25">
        <f t="shared" si="5"/>
        <v>0</v>
      </c>
      <c r="P20" s="26">
        <f t="shared" si="2"/>
        <v>0</v>
      </c>
      <c r="Q20" s="26"/>
      <c r="R20" s="26"/>
      <c r="S20" s="26"/>
      <c r="T20" s="26"/>
      <c r="U20" s="71"/>
      <c r="V20" s="33"/>
    </row>
    <row r="21" spans="1:22" ht="12.75">
      <c r="A21" s="39">
        <v>14</v>
      </c>
      <c r="B21" s="27"/>
      <c r="C21" s="27"/>
      <c r="D21" s="21"/>
      <c r="E21" s="37"/>
      <c r="F21" s="37"/>
      <c r="G21" s="21">
        <f t="shared" si="6"/>
        <v>0</v>
      </c>
      <c r="H21" s="21">
        <f t="shared" si="1"/>
        <v>0</v>
      </c>
      <c r="I21" s="23">
        <f t="shared" si="3"/>
        <v>0</v>
      </c>
      <c r="J21" s="24">
        <f t="shared" si="4"/>
        <v>0</v>
      </c>
      <c r="K21" s="24"/>
      <c r="L21" s="23"/>
      <c r="M21" s="25"/>
      <c r="N21" s="25"/>
      <c r="O21" s="25">
        <f t="shared" si="5"/>
        <v>0</v>
      </c>
      <c r="P21" s="26">
        <f t="shared" si="2"/>
        <v>0</v>
      </c>
      <c r="Q21" s="26"/>
      <c r="R21" s="26"/>
      <c r="S21" s="26"/>
      <c r="T21" s="26"/>
      <c r="U21" s="71"/>
      <c r="V21" s="33"/>
    </row>
    <row r="22" spans="1:22" ht="12.75">
      <c r="A22" s="40">
        <v>15</v>
      </c>
      <c r="B22" s="27"/>
      <c r="C22" s="27"/>
      <c r="D22" s="21"/>
      <c r="E22" s="37"/>
      <c r="F22" s="37"/>
      <c r="G22" s="21">
        <f t="shared" si="6"/>
        <v>0</v>
      </c>
      <c r="H22" s="21">
        <f t="shared" si="1"/>
        <v>0</v>
      </c>
      <c r="I22" s="23">
        <f aca="true" t="shared" si="7" ref="I22:I38">SUM(G22:H22)*I$6</f>
        <v>0</v>
      </c>
      <c r="J22" s="24">
        <f t="shared" si="4"/>
        <v>0</v>
      </c>
      <c r="K22" s="24"/>
      <c r="L22" s="23"/>
      <c r="M22" s="25"/>
      <c r="N22" s="25"/>
      <c r="O22" s="25">
        <f t="shared" si="5"/>
        <v>0</v>
      </c>
      <c r="P22" s="26">
        <f t="shared" si="2"/>
        <v>0</v>
      </c>
      <c r="Q22" s="26"/>
      <c r="R22" s="26"/>
      <c r="S22" s="26"/>
      <c r="T22" s="26"/>
      <c r="U22" s="71"/>
      <c r="V22" s="33"/>
    </row>
    <row r="23" spans="1:22" ht="12.75">
      <c r="A23" s="39">
        <v>16</v>
      </c>
      <c r="B23" s="27"/>
      <c r="C23" s="27"/>
      <c r="D23" s="21"/>
      <c r="E23" s="37"/>
      <c r="F23" s="37"/>
      <c r="G23" s="21">
        <f t="shared" si="6"/>
        <v>0</v>
      </c>
      <c r="H23" s="21">
        <f t="shared" si="1"/>
        <v>0</v>
      </c>
      <c r="I23" s="23">
        <f>SUM(G23:H23)*I$6</f>
        <v>0</v>
      </c>
      <c r="J23" s="24">
        <f t="shared" si="4"/>
        <v>0</v>
      </c>
      <c r="K23" s="24"/>
      <c r="L23" s="23"/>
      <c r="M23" s="25"/>
      <c r="N23" s="25"/>
      <c r="O23" s="25">
        <f t="shared" si="5"/>
        <v>0</v>
      </c>
      <c r="P23" s="26">
        <f t="shared" si="2"/>
        <v>0</v>
      </c>
      <c r="Q23" s="26"/>
      <c r="R23" s="26"/>
      <c r="S23" s="26"/>
      <c r="T23" s="26"/>
      <c r="U23" s="71"/>
      <c r="V23" s="33"/>
    </row>
    <row r="24" spans="1:22" ht="12.75">
      <c r="A24" s="39">
        <v>17</v>
      </c>
      <c r="B24" s="27"/>
      <c r="C24" s="27"/>
      <c r="D24" s="21"/>
      <c r="E24" s="37"/>
      <c r="F24" s="37"/>
      <c r="G24" s="21">
        <f t="shared" si="6"/>
        <v>0</v>
      </c>
      <c r="H24" s="21">
        <f t="shared" si="1"/>
        <v>0</v>
      </c>
      <c r="I24" s="23">
        <f t="shared" si="7"/>
        <v>0</v>
      </c>
      <c r="J24" s="24">
        <f t="shared" si="4"/>
        <v>0</v>
      </c>
      <c r="K24" s="24"/>
      <c r="L24" s="23"/>
      <c r="M24" s="25"/>
      <c r="N24" s="25"/>
      <c r="O24" s="25">
        <f t="shared" si="5"/>
        <v>0</v>
      </c>
      <c r="P24" s="26">
        <f t="shared" si="2"/>
        <v>0</v>
      </c>
      <c r="Q24" s="26"/>
      <c r="R24" s="26"/>
      <c r="S24" s="26"/>
      <c r="T24" s="26"/>
      <c r="U24" s="71"/>
      <c r="V24" s="33"/>
    </row>
    <row r="25" spans="1:22" ht="12.75">
      <c r="A25" s="39">
        <v>18</v>
      </c>
      <c r="B25" s="27"/>
      <c r="C25" s="27"/>
      <c r="D25" s="21"/>
      <c r="E25" s="37"/>
      <c r="F25" s="37"/>
      <c r="G25" s="21">
        <f t="shared" si="6"/>
        <v>0</v>
      </c>
      <c r="H25" s="21">
        <f t="shared" si="1"/>
        <v>0</v>
      </c>
      <c r="I25" s="23">
        <f>SUM(G25:H25)*I$6</f>
        <v>0</v>
      </c>
      <c r="J25" s="24">
        <f>SUM(G25:H25)*$J$6</f>
        <v>0</v>
      </c>
      <c r="K25" s="24"/>
      <c r="L25" s="23"/>
      <c r="M25" s="25"/>
      <c r="N25" s="25"/>
      <c r="O25" s="25">
        <f t="shared" si="5"/>
        <v>0</v>
      </c>
      <c r="P25" s="26">
        <f t="shared" si="2"/>
        <v>0</v>
      </c>
      <c r="Q25" s="26"/>
      <c r="R25" s="26"/>
      <c r="S25" s="26"/>
      <c r="T25" s="26"/>
      <c r="U25" s="71"/>
      <c r="V25" s="33"/>
    </row>
    <row r="26" spans="1:22" ht="12.75">
      <c r="A26" s="39">
        <v>19</v>
      </c>
      <c r="B26" s="27"/>
      <c r="C26" s="27"/>
      <c r="D26" s="21"/>
      <c r="E26" s="37"/>
      <c r="F26" s="37"/>
      <c r="G26" s="21">
        <f t="shared" si="6"/>
        <v>0</v>
      </c>
      <c r="H26" s="21">
        <f t="shared" si="1"/>
        <v>0</v>
      </c>
      <c r="I26" s="23">
        <f>SUM(G26:H26)*I$6</f>
        <v>0</v>
      </c>
      <c r="J26" s="24">
        <f t="shared" si="4"/>
        <v>0</v>
      </c>
      <c r="K26" s="24"/>
      <c r="L26" s="23">
        <f>(G26+H26)*L6</f>
        <v>0</v>
      </c>
      <c r="M26" s="25"/>
      <c r="N26" s="25"/>
      <c r="O26" s="25">
        <f t="shared" si="5"/>
        <v>0</v>
      </c>
      <c r="P26" s="26">
        <f>G26+H26+O26</f>
        <v>0</v>
      </c>
      <c r="Q26" s="26"/>
      <c r="R26" s="26"/>
      <c r="S26" s="26"/>
      <c r="T26" s="26"/>
      <c r="U26" s="71"/>
      <c r="V26" s="33"/>
    </row>
    <row r="27" spans="1:22" ht="12.75">
      <c r="A27" s="39">
        <v>20</v>
      </c>
      <c r="B27" s="27"/>
      <c r="C27" s="27"/>
      <c r="D27" s="21"/>
      <c r="E27" s="37"/>
      <c r="F27" s="37"/>
      <c r="G27" s="75">
        <f t="shared" si="6"/>
        <v>0</v>
      </c>
      <c r="H27" s="21">
        <f t="shared" si="1"/>
        <v>0</v>
      </c>
      <c r="I27" s="23">
        <f t="shared" si="7"/>
        <v>0</v>
      </c>
      <c r="J27" s="24">
        <f t="shared" si="4"/>
        <v>0</v>
      </c>
      <c r="K27" s="24"/>
      <c r="L27" s="23"/>
      <c r="M27" s="25"/>
      <c r="N27" s="25"/>
      <c r="O27" s="25">
        <f t="shared" si="5"/>
        <v>0</v>
      </c>
      <c r="P27" s="26">
        <f t="shared" si="2"/>
        <v>0</v>
      </c>
      <c r="Q27" s="26"/>
      <c r="R27" s="26"/>
      <c r="S27" s="26"/>
      <c r="T27" s="26"/>
      <c r="U27" s="71"/>
      <c r="V27" s="33"/>
    </row>
    <row r="28" spans="1:22" ht="12.75">
      <c r="A28" s="39">
        <v>21</v>
      </c>
      <c r="B28" s="27"/>
      <c r="C28" s="27"/>
      <c r="D28" s="21"/>
      <c r="E28" s="37"/>
      <c r="F28" s="37"/>
      <c r="G28" s="21">
        <f t="shared" si="6"/>
        <v>0</v>
      </c>
      <c r="H28" s="21">
        <f t="shared" si="1"/>
        <v>0</v>
      </c>
      <c r="I28" s="23">
        <f t="shared" si="7"/>
        <v>0</v>
      </c>
      <c r="J28" s="24">
        <f t="shared" si="4"/>
        <v>0</v>
      </c>
      <c r="K28" s="24"/>
      <c r="L28" s="23"/>
      <c r="M28" s="25"/>
      <c r="N28" s="25"/>
      <c r="O28" s="25">
        <f t="shared" si="5"/>
        <v>0</v>
      </c>
      <c r="P28" s="26">
        <f t="shared" si="2"/>
        <v>0</v>
      </c>
      <c r="Q28" s="26"/>
      <c r="R28" s="26"/>
      <c r="S28" s="26"/>
      <c r="T28" s="26"/>
      <c r="U28" s="71"/>
      <c r="V28" s="33"/>
    </row>
    <row r="29" spans="1:22" ht="12.75">
      <c r="A29" s="53">
        <v>22</v>
      </c>
      <c r="B29" s="27"/>
      <c r="C29" s="27"/>
      <c r="D29" s="21"/>
      <c r="E29" s="37"/>
      <c r="F29" s="37"/>
      <c r="G29" s="21">
        <f t="shared" si="6"/>
        <v>0</v>
      </c>
      <c r="H29" s="21">
        <f t="shared" si="1"/>
        <v>0</v>
      </c>
      <c r="I29" s="23">
        <f t="shared" si="7"/>
        <v>0</v>
      </c>
      <c r="J29" s="24">
        <f t="shared" si="4"/>
        <v>0</v>
      </c>
      <c r="K29" s="24"/>
      <c r="L29" s="23"/>
      <c r="M29" s="25"/>
      <c r="N29" s="25"/>
      <c r="O29" s="25">
        <f t="shared" si="5"/>
        <v>0</v>
      </c>
      <c r="P29" s="26">
        <f t="shared" si="2"/>
        <v>0</v>
      </c>
      <c r="Q29" s="26"/>
      <c r="R29" s="26"/>
      <c r="S29" s="26"/>
      <c r="T29" s="26"/>
      <c r="U29" s="71"/>
      <c r="V29" s="33"/>
    </row>
    <row r="30" spans="1:22" ht="12.75">
      <c r="A30" s="39">
        <v>23</v>
      </c>
      <c r="B30" s="27"/>
      <c r="C30" s="27"/>
      <c r="D30" s="21"/>
      <c r="E30" s="37"/>
      <c r="F30" s="37"/>
      <c r="G30" s="21">
        <f t="shared" si="6"/>
        <v>0</v>
      </c>
      <c r="H30" s="21">
        <f t="shared" si="1"/>
        <v>0</v>
      </c>
      <c r="I30" s="23">
        <f t="shared" si="7"/>
        <v>0</v>
      </c>
      <c r="J30" s="24">
        <f t="shared" si="4"/>
        <v>0</v>
      </c>
      <c r="K30" s="24"/>
      <c r="L30" s="23"/>
      <c r="M30" s="25"/>
      <c r="N30" s="25"/>
      <c r="O30" s="25">
        <f t="shared" si="5"/>
        <v>0</v>
      </c>
      <c r="P30" s="26">
        <f t="shared" si="2"/>
        <v>0</v>
      </c>
      <c r="Q30" s="26"/>
      <c r="R30" s="26"/>
      <c r="S30" s="26"/>
      <c r="T30" s="26"/>
      <c r="U30" s="71"/>
      <c r="V30" s="33"/>
    </row>
    <row r="31" spans="1:22" ht="12.75">
      <c r="A31" s="39">
        <v>24</v>
      </c>
      <c r="B31" s="27"/>
      <c r="C31" s="27"/>
      <c r="D31" s="21"/>
      <c r="E31" s="37"/>
      <c r="F31" s="37"/>
      <c r="G31" s="21">
        <f t="shared" si="6"/>
        <v>0</v>
      </c>
      <c r="H31" s="21">
        <f t="shared" si="1"/>
        <v>0</v>
      </c>
      <c r="I31" s="23">
        <f t="shared" si="7"/>
        <v>0</v>
      </c>
      <c r="J31" s="24">
        <f t="shared" si="4"/>
        <v>0</v>
      </c>
      <c r="K31" s="24"/>
      <c r="L31" s="23"/>
      <c r="M31" s="25"/>
      <c r="N31" s="25"/>
      <c r="O31" s="25">
        <f t="shared" si="5"/>
        <v>0</v>
      </c>
      <c r="P31" s="26">
        <f t="shared" si="2"/>
        <v>0</v>
      </c>
      <c r="Q31" s="26"/>
      <c r="R31" s="26"/>
      <c r="S31" s="26"/>
      <c r="T31" s="26"/>
      <c r="U31" s="71"/>
      <c r="V31" s="33"/>
    </row>
    <row r="32" spans="1:22" ht="12.75">
      <c r="A32" s="39">
        <v>25</v>
      </c>
      <c r="B32" s="27"/>
      <c r="C32" s="27"/>
      <c r="D32" s="21"/>
      <c r="E32" s="37"/>
      <c r="F32" s="37"/>
      <c r="G32" s="21">
        <f t="shared" si="6"/>
        <v>0</v>
      </c>
      <c r="H32" s="21">
        <f t="shared" si="1"/>
        <v>0</v>
      </c>
      <c r="I32" s="23">
        <f t="shared" si="7"/>
        <v>0</v>
      </c>
      <c r="J32" s="24">
        <f t="shared" si="4"/>
        <v>0</v>
      </c>
      <c r="K32" s="24"/>
      <c r="L32" s="23">
        <f>H32*L6</f>
        <v>0</v>
      </c>
      <c r="M32" s="25"/>
      <c r="N32" s="25"/>
      <c r="O32" s="25">
        <f t="shared" si="5"/>
        <v>0</v>
      </c>
      <c r="P32" s="26">
        <f t="shared" si="2"/>
        <v>0</v>
      </c>
      <c r="Q32" s="26"/>
      <c r="R32" s="26"/>
      <c r="S32" s="26"/>
      <c r="T32" s="26"/>
      <c r="U32" s="71"/>
      <c r="V32" s="33"/>
    </row>
    <row r="33" spans="1:22" ht="12.75">
      <c r="A33" s="39">
        <v>26</v>
      </c>
      <c r="B33" s="27"/>
      <c r="C33" s="27"/>
      <c r="D33" s="21"/>
      <c r="E33" s="37"/>
      <c r="F33" s="37"/>
      <c r="G33" s="21">
        <f t="shared" si="6"/>
        <v>0</v>
      </c>
      <c r="H33" s="21">
        <f t="shared" si="1"/>
        <v>0</v>
      </c>
      <c r="I33" s="23">
        <f t="shared" si="7"/>
        <v>0</v>
      </c>
      <c r="J33" s="24">
        <f t="shared" si="4"/>
        <v>0</v>
      </c>
      <c r="K33" s="24"/>
      <c r="L33" s="23">
        <f>(G33+H33)*L6</f>
        <v>0</v>
      </c>
      <c r="M33" s="25"/>
      <c r="N33" s="25"/>
      <c r="O33" s="25">
        <f t="shared" si="5"/>
        <v>0</v>
      </c>
      <c r="P33" s="26">
        <f t="shared" si="2"/>
        <v>0</v>
      </c>
      <c r="Q33" s="26"/>
      <c r="R33" s="26"/>
      <c r="S33" s="26"/>
      <c r="T33" s="26"/>
      <c r="U33" s="71"/>
      <c r="V33" s="33"/>
    </row>
    <row r="34" spans="1:22" s="44" customFormat="1" ht="12.75">
      <c r="A34" s="53">
        <v>27</v>
      </c>
      <c r="B34" s="85"/>
      <c r="C34" s="85"/>
      <c r="D34" s="21"/>
      <c r="E34" s="86"/>
      <c r="F34" s="86"/>
      <c r="G34" s="75">
        <f t="shared" si="6"/>
        <v>0</v>
      </c>
      <c r="H34" s="75">
        <f t="shared" si="1"/>
        <v>0</v>
      </c>
      <c r="I34" s="87">
        <f t="shared" si="7"/>
        <v>0</v>
      </c>
      <c r="J34" s="88">
        <f t="shared" si="4"/>
        <v>0</v>
      </c>
      <c r="K34" s="88"/>
      <c r="L34" s="23">
        <f>(G34+H34)*L6</f>
        <v>0</v>
      </c>
      <c r="M34" s="89"/>
      <c r="N34" s="89"/>
      <c r="O34" s="25">
        <f t="shared" si="5"/>
        <v>0</v>
      </c>
      <c r="P34" s="26">
        <f t="shared" si="2"/>
        <v>0</v>
      </c>
      <c r="Q34" s="26"/>
      <c r="R34" s="26"/>
      <c r="S34" s="26"/>
      <c r="T34" s="26"/>
      <c r="U34" s="71"/>
      <c r="V34" s="66"/>
    </row>
    <row r="35" spans="1:22" ht="12.75">
      <c r="A35" s="39">
        <v>28</v>
      </c>
      <c r="B35" s="27"/>
      <c r="C35" s="27"/>
      <c r="D35" s="21"/>
      <c r="E35" s="37"/>
      <c r="F35" s="37"/>
      <c r="G35" s="21">
        <f t="shared" si="6"/>
        <v>0</v>
      </c>
      <c r="H35" s="21">
        <f t="shared" si="1"/>
        <v>0</v>
      </c>
      <c r="I35" s="23">
        <f t="shared" si="7"/>
        <v>0</v>
      </c>
      <c r="J35" s="24">
        <f t="shared" si="4"/>
        <v>0</v>
      </c>
      <c r="K35" s="24"/>
      <c r="L35" s="23">
        <f>(G35+H35)*L6</f>
        <v>0</v>
      </c>
      <c r="M35" s="25"/>
      <c r="N35" s="25"/>
      <c r="O35" s="25">
        <f t="shared" si="5"/>
        <v>0</v>
      </c>
      <c r="P35" s="26">
        <f t="shared" si="2"/>
        <v>0</v>
      </c>
      <c r="Q35" s="26"/>
      <c r="R35" s="26"/>
      <c r="S35" s="26"/>
      <c r="T35" s="26"/>
      <c r="U35" s="71"/>
      <c r="V35" s="33"/>
    </row>
    <row r="36" spans="1:22" ht="12.75">
      <c r="A36" s="40">
        <v>29</v>
      </c>
      <c r="B36" s="27"/>
      <c r="C36" s="27"/>
      <c r="D36" s="21"/>
      <c r="E36" s="37"/>
      <c r="F36" s="37"/>
      <c r="G36" s="21">
        <f t="shared" si="6"/>
        <v>0</v>
      </c>
      <c r="H36" s="21">
        <f t="shared" si="1"/>
        <v>0</v>
      </c>
      <c r="I36" s="23">
        <f t="shared" si="7"/>
        <v>0</v>
      </c>
      <c r="J36" s="24">
        <f t="shared" si="4"/>
        <v>0</v>
      </c>
      <c r="K36" s="24"/>
      <c r="L36" s="23"/>
      <c r="M36" s="25"/>
      <c r="N36" s="25"/>
      <c r="O36" s="25">
        <f t="shared" si="5"/>
        <v>0</v>
      </c>
      <c r="P36" s="26">
        <f t="shared" si="2"/>
        <v>0</v>
      </c>
      <c r="Q36" s="26"/>
      <c r="R36" s="26"/>
      <c r="S36" s="26"/>
      <c r="T36" s="26"/>
      <c r="U36" s="71"/>
      <c r="V36" s="33"/>
    </row>
    <row r="37" spans="1:22" ht="12.75">
      <c r="A37" s="39">
        <v>30</v>
      </c>
      <c r="B37" s="27"/>
      <c r="C37" s="27"/>
      <c r="D37" s="21"/>
      <c r="E37" s="37"/>
      <c r="F37" s="37"/>
      <c r="G37" s="21">
        <f t="shared" si="6"/>
        <v>0</v>
      </c>
      <c r="H37" s="21">
        <f t="shared" si="1"/>
        <v>0</v>
      </c>
      <c r="I37" s="23">
        <f t="shared" si="7"/>
        <v>0</v>
      </c>
      <c r="J37" s="24">
        <f t="shared" si="4"/>
        <v>0</v>
      </c>
      <c r="K37" s="24"/>
      <c r="L37" s="23">
        <f>(G37+H37)*L6</f>
        <v>0</v>
      </c>
      <c r="M37" s="25"/>
      <c r="N37" s="25"/>
      <c r="O37" s="25">
        <f t="shared" si="5"/>
        <v>0</v>
      </c>
      <c r="P37" s="26">
        <f t="shared" si="2"/>
        <v>0</v>
      </c>
      <c r="Q37" s="26"/>
      <c r="R37" s="26"/>
      <c r="S37" s="26"/>
      <c r="T37" s="26"/>
      <c r="U37" s="71"/>
      <c r="V37" s="33"/>
    </row>
    <row r="38" spans="1:22" ht="13.5" thickBot="1">
      <c r="A38" s="41">
        <v>31</v>
      </c>
      <c r="B38" s="28"/>
      <c r="C38" s="28"/>
      <c r="D38" s="21"/>
      <c r="E38" s="42"/>
      <c r="F38" s="42"/>
      <c r="G38" s="62">
        <f t="shared" si="6"/>
        <v>0</v>
      </c>
      <c r="H38" s="62">
        <f t="shared" si="1"/>
        <v>0</v>
      </c>
      <c r="I38" s="58">
        <f t="shared" si="7"/>
        <v>0</v>
      </c>
      <c r="J38" s="59">
        <f t="shared" si="4"/>
        <v>0</v>
      </c>
      <c r="K38" s="59"/>
      <c r="L38" s="23"/>
      <c r="M38" s="60"/>
      <c r="N38" s="60"/>
      <c r="O38" s="25">
        <f t="shared" si="5"/>
        <v>0</v>
      </c>
      <c r="P38" s="61">
        <f t="shared" si="2"/>
        <v>0</v>
      </c>
      <c r="Q38" s="61"/>
      <c r="R38" s="61"/>
      <c r="S38" s="61"/>
      <c r="T38" s="61"/>
      <c r="U38" s="72"/>
      <c r="V38" s="65"/>
    </row>
    <row r="39" spans="1:22" ht="13.5" customHeight="1" thickBot="1">
      <c r="A39" s="185" t="s">
        <v>10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7"/>
      <c r="M39" s="187"/>
      <c r="N39" s="186"/>
      <c r="O39" s="186"/>
      <c r="P39" s="186"/>
      <c r="Q39" s="186"/>
      <c r="R39" s="186"/>
      <c r="S39" s="186"/>
      <c r="T39" s="186"/>
      <c r="U39" s="186"/>
      <c r="V39" s="188"/>
    </row>
    <row r="40" spans="1:22" s="19" customFormat="1" ht="13.5" thickBot="1">
      <c r="A40" s="76"/>
      <c r="B40" s="77"/>
      <c r="C40" s="77"/>
      <c r="D40" s="77">
        <f aca="true" t="shared" si="8" ref="D40:L40">SUM(D8:D38)</f>
        <v>169</v>
      </c>
      <c r="E40" s="77">
        <f t="shared" si="8"/>
        <v>42</v>
      </c>
      <c r="F40" s="77">
        <f t="shared" si="8"/>
        <v>127</v>
      </c>
      <c r="G40" s="77">
        <f t="shared" si="8"/>
        <v>27.72</v>
      </c>
      <c r="H40" s="78">
        <f t="shared" si="8"/>
        <v>71.501</v>
      </c>
      <c r="I40" s="79">
        <f t="shared" si="8"/>
        <v>0</v>
      </c>
      <c r="J40" s="80">
        <f t="shared" si="8"/>
        <v>7.93768</v>
      </c>
      <c r="K40" s="80">
        <f t="shared" si="8"/>
        <v>0</v>
      </c>
      <c r="L40" s="80">
        <f t="shared" si="8"/>
        <v>9.9221</v>
      </c>
      <c r="M40" s="135"/>
      <c r="N40" s="80">
        <f>SUM(N8:N38)</f>
        <v>0</v>
      </c>
      <c r="O40" s="81">
        <f>SUM(O8:O38)</f>
        <v>17.85978</v>
      </c>
      <c r="P40" s="82">
        <f>SUM(P8:P38)</f>
        <v>117.08077999999999</v>
      </c>
      <c r="Q40" s="81"/>
      <c r="R40" s="84">
        <v>76</v>
      </c>
      <c r="S40" s="84"/>
      <c r="T40" s="84">
        <f>SUM(T8:T38)</f>
        <v>60</v>
      </c>
      <c r="U40" s="83">
        <f>R40+T40-P40-S40</f>
        <v>18.91922000000001</v>
      </c>
      <c r="V40" s="6"/>
    </row>
    <row r="43" spans="1:18" ht="16.5" customHeight="1">
      <c r="A43" s="1" t="s">
        <v>34</v>
      </c>
      <c r="B43" s="57"/>
      <c r="C43" s="164" t="s">
        <v>53</v>
      </c>
      <c r="D43" s="164"/>
      <c r="J43" s="158" t="s">
        <v>42</v>
      </c>
      <c r="K43" s="158"/>
      <c r="L43" s="158"/>
      <c r="M43" s="57"/>
      <c r="N43" s="166"/>
      <c r="O43" s="166"/>
      <c r="P43" s="158" t="s">
        <v>43</v>
      </c>
      <c r="Q43" s="158"/>
      <c r="R43" s="158"/>
    </row>
    <row r="45" spans="13:18" ht="12.75" customHeight="1">
      <c r="M45" s="57"/>
      <c r="N45" s="166"/>
      <c r="O45" s="166"/>
      <c r="P45" s="158" t="s">
        <v>44</v>
      </c>
      <c r="Q45" s="158"/>
      <c r="R45" s="158"/>
    </row>
    <row r="46" spans="1:11" ht="15" customHeight="1">
      <c r="A46" s="165" t="s">
        <v>35</v>
      </c>
      <c r="B46" s="165"/>
      <c r="C46" s="165"/>
      <c r="D46" s="56"/>
      <c r="E46" s="57"/>
      <c r="G46" s="160"/>
      <c r="H46" s="160"/>
      <c r="I46" s="160"/>
      <c r="J46" s="160"/>
      <c r="K46" s="160"/>
    </row>
    <row r="47" spans="13:18" ht="12.75" customHeight="1">
      <c r="M47" s="57"/>
      <c r="N47" s="166"/>
      <c r="O47" s="166"/>
      <c r="P47" s="158"/>
      <c r="Q47" s="158"/>
      <c r="R47" s="158"/>
    </row>
  </sheetData>
  <sheetProtection/>
  <mergeCells count="36">
    <mergeCell ref="N45:O45"/>
    <mergeCell ref="P45:R45"/>
    <mergeCell ref="G46:K46"/>
    <mergeCell ref="N47:O47"/>
    <mergeCell ref="P47:R47"/>
    <mergeCell ref="C43:D43"/>
    <mergeCell ref="J43:L43"/>
    <mergeCell ref="N43:O43"/>
    <mergeCell ref="P43:R43"/>
    <mergeCell ref="A46:C46"/>
    <mergeCell ref="B1:O1"/>
    <mergeCell ref="E4:F5"/>
    <mergeCell ref="G4:H5"/>
    <mergeCell ref="B4:B7"/>
    <mergeCell ref="C4:C7"/>
    <mergeCell ref="D4:D7"/>
    <mergeCell ref="H6:H7"/>
    <mergeCell ref="B2:U2"/>
    <mergeCell ref="T1:U1"/>
    <mergeCell ref="R4:S5"/>
    <mergeCell ref="E6:E7"/>
    <mergeCell ref="F6:F7"/>
    <mergeCell ref="G6:G7"/>
    <mergeCell ref="I4:N4"/>
    <mergeCell ref="O4:O7"/>
    <mergeCell ref="Q4:Q7"/>
    <mergeCell ref="T4:T7"/>
    <mergeCell ref="U4:U5"/>
    <mergeCell ref="R6:R7"/>
    <mergeCell ref="S6:S7"/>
    <mergeCell ref="U6:U7"/>
    <mergeCell ref="A39:V39"/>
    <mergeCell ref="V4:V5"/>
    <mergeCell ref="V6:V7"/>
    <mergeCell ref="A4:A7"/>
    <mergeCell ref="P4:P7"/>
  </mergeCells>
  <printOptions/>
  <pageMargins left="0.75" right="0.75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Matushina_I_S</dc:creator>
  <cp:keywords/>
  <dc:description/>
  <cp:lastModifiedBy>Etoeva Svetlana</cp:lastModifiedBy>
  <cp:lastPrinted>2013-02-01T06:33:33Z</cp:lastPrinted>
  <dcterms:created xsi:type="dcterms:W3CDTF">2008-05-23T08:30:39Z</dcterms:created>
  <dcterms:modified xsi:type="dcterms:W3CDTF">2013-02-11T06:15:48Z</dcterms:modified>
  <cp:category/>
  <cp:version/>
  <cp:contentType/>
  <cp:contentStatus/>
</cp:coreProperties>
</file>