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2" activeTab="1"/>
  </bookViews>
  <sheets>
    <sheet name="Лист 02" sheetId="1" r:id="rId1"/>
    <sheet name="Приложение № 1 к Листу 02" sheetId="2" r:id="rId2"/>
    <sheet name="Приложение № 2 к Листу 02" sheetId="3" r:id="rId3"/>
    <sheet name="Приложение № 3 к Листу 02" sheetId="4" r:id="rId4"/>
    <sheet name="Предвыборная кампания" sheetId="5" r:id="rId5"/>
    <sheet name="Доп.данные по реализации" sheetId="6" r:id="rId6"/>
    <sheet name="Отчет о целевом финансировании" sheetId="7" r:id="rId7"/>
    <sheet name="Доходы от реализации" sheetId="8" r:id="rId8"/>
    <sheet name="Внереализационные доходы" sheetId="9" r:id="rId9"/>
    <sheet name="Прямые расходы" sheetId="10" r:id="rId10"/>
    <sheet name="Косвенные расходы" sheetId="11" r:id="rId11"/>
    <sheet name="Внереализационные расходы" sheetId="12" r:id="rId12"/>
    <sheet name="Таблица 1" sheetId="13" r:id="rId13"/>
    <sheet name="Реализация ОС" sheetId="14" r:id="rId14"/>
  </sheets>
  <definedNames>
    <definedName name="_xlnm.Print_Titles" localSheetId="2">'Приложение № 2 к Листу 02'!$1:$10</definedName>
    <definedName name="_xlnm.Print_Titles" localSheetId="3">'Приложение № 3 к Листу 02'!$1:$10</definedName>
    <definedName name="_xlnm.Print_Area" localSheetId="0">'Лист 02'!$A$1:$J$26</definedName>
  </definedNames>
  <calcPr fullCalcOnLoad="1"/>
</workbook>
</file>

<file path=xl/sharedStrings.xml><?xml version="1.0" encoding="utf-8"?>
<sst xmlns="http://schemas.openxmlformats.org/spreadsheetml/2006/main" count="910" uniqueCount="614">
  <si>
    <t>20.4 НУ Амортизация ОС принимаемая для налогообложения+20.4НУ Амортизация НМА принимаемая для налогообложения</t>
  </si>
  <si>
    <t>20.4 БУ Амортизация ОС принимаемая для налогообложения+20.4БУ Амортизация НМА принимаемая для налогообложения</t>
  </si>
  <si>
    <t xml:space="preserve">20.3 НУ </t>
  </si>
  <si>
    <t>20.3 БУ</t>
  </si>
  <si>
    <t>20.3 НУ 1 месяц отчетного периода</t>
  </si>
  <si>
    <t>20.3 БУ 1 месяц отчетного периода</t>
  </si>
  <si>
    <t>20.5 НУ Добровольное страхование сотрудников от НС</t>
  </si>
  <si>
    <t>20.5 БУ Подготовка и переподготовка кадров</t>
  </si>
  <si>
    <t>20.5 НУ суточные (по норме) + 20.5НУ Проживание (по норме) +20.5НУ Расходы на проездные документы</t>
  </si>
  <si>
    <t>20.5 БУ суточные (по норме) + 20.5БУ Проживание (по норме) +20.5БУ Расходы на проездные документы</t>
  </si>
  <si>
    <t>20.5 НУ Представительские расходы</t>
  </si>
  <si>
    <t>20.5 БУ Представительские расходы</t>
  </si>
  <si>
    <t>20.5 НУ Расходы на рекламу</t>
  </si>
  <si>
    <t>20.5 БУ Расходы на рекламу</t>
  </si>
  <si>
    <t xml:space="preserve">91.02 </t>
  </si>
  <si>
    <t>91.02 Суточные сверхнорм + 91.02 Материальная помощь + 91.02 Паром (льготный проезд)</t>
  </si>
  <si>
    <t>91.02 Расходы за счет прибыли текущего года</t>
  </si>
  <si>
    <t>91.02 Резерв по сомнительным долгам</t>
  </si>
  <si>
    <t>91.02 Налоги и сборы + 91.02 Загрязнение окр среды</t>
  </si>
  <si>
    <t>91.02 Расходы не принимаемые для целей налогообложения</t>
  </si>
  <si>
    <t xml:space="preserve">01 Д </t>
  </si>
  <si>
    <t>20.5 БУ Добровольное страхование сотрудников от НС</t>
  </si>
  <si>
    <t>20.5 НУ Расходы на ремонт оборудования</t>
  </si>
  <si>
    <t>20.5 БУ Расходы на ремонт оборудования</t>
  </si>
  <si>
    <t>20.5 НУ Расходы на страх-е имущ-ва (принимаемое к налогооблож)</t>
  </si>
  <si>
    <t>20.5 БУ Расходы на страх-е имущ-ва (принимаемое к налогооблож)</t>
  </si>
  <si>
    <t>010</t>
  </si>
  <si>
    <t>020</t>
  </si>
  <si>
    <t>030</t>
  </si>
  <si>
    <t>040</t>
  </si>
  <si>
    <t>050</t>
  </si>
  <si>
    <t>060</t>
  </si>
  <si>
    <t>080</t>
  </si>
  <si>
    <t>090</t>
  </si>
  <si>
    <t>100</t>
  </si>
  <si>
    <t>120</t>
  </si>
  <si>
    <t>190</t>
  </si>
  <si>
    <t>200</t>
  </si>
  <si>
    <t>в том числе:</t>
  </si>
  <si>
    <t>Итого прибыль (убыток)</t>
  </si>
  <si>
    <t>231</t>
  </si>
  <si>
    <t>Показатели</t>
  </si>
  <si>
    <t>Код строки</t>
  </si>
  <si>
    <t>Значение показателя</t>
  </si>
  <si>
    <t>2</t>
  </si>
  <si>
    <t>300</t>
  </si>
  <si>
    <t>011</t>
  </si>
  <si>
    <t>012</t>
  </si>
  <si>
    <t>013</t>
  </si>
  <si>
    <t>014</t>
  </si>
  <si>
    <t>015</t>
  </si>
  <si>
    <t>выручка от реализации товаров (работ, услуг) собственного производства</t>
  </si>
  <si>
    <t>выручка от реализации имущественных прав, за исключением доходов от реализации права требования</t>
  </si>
  <si>
    <t>выручка от реализации прочего имущества</t>
  </si>
  <si>
    <t>выручка от реализации покупных товаров</t>
  </si>
  <si>
    <t>101</t>
  </si>
  <si>
    <t>Приложение № 1 к Листу 02</t>
  </si>
  <si>
    <t>Цена приобретения реализованного прочего имущества и расходы, связанные с его реализацией</t>
  </si>
  <si>
    <t>Расходы, не учитываемые в целях налогообложения</t>
  </si>
  <si>
    <t>301</t>
  </si>
  <si>
    <t>расходы на НИОКР</t>
  </si>
  <si>
    <t>расходы на подготовку кадров ,принимаемые для налогообложения</t>
  </si>
  <si>
    <t>112</t>
  </si>
  <si>
    <t>113</t>
  </si>
  <si>
    <t>ВРЕМЕННЫЕ РАЗНИЦЫ</t>
  </si>
  <si>
    <t>ПОСТОЯННЫЕ РАЗНИЦЫ</t>
  </si>
  <si>
    <t>X</t>
  </si>
  <si>
    <t xml:space="preserve">расходы на командировки по норме  </t>
  </si>
  <si>
    <t>Справочно:</t>
  </si>
  <si>
    <t>сумма</t>
  </si>
  <si>
    <t>Постоянные разницы</t>
  </si>
  <si>
    <t>Временные разницы</t>
  </si>
  <si>
    <t>руб.</t>
  </si>
  <si>
    <t>Данные налогового учета</t>
  </si>
  <si>
    <t>Данные бухгалтерского учета</t>
  </si>
  <si>
    <t>Доход в виде безвозмездно полученного имущества</t>
  </si>
  <si>
    <t>114</t>
  </si>
  <si>
    <t>115</t>
  </si>
  <si>
    <t>116</t>
  </si>
  <si>
    <t xml:space="preserve">( указать наименование) </t>
  </si>
  <si>
    <t>Прямые расходы, относящиеся к реализованным товарам, работам, услугам  всего :</t>
  </si>
  <si>
    <t xml:space="preserve">общая сумма представительских расходов,подлежащих нормированию п.2ст.264 НК РФ                                            </t>
  </si>
  <si>
    <t xml:space="preserve"> в том числе :</t>
  </si>
  <si>
    <t>232</t>
  </si>
  <si>
    <t>233</t>
  </si>
  <si>
    <t>за 1 месяц отчетного квартала</t>
  </si>
  <si>
    <t>за 3 месяц отчетного квартала</t>
  </si>
  <si>
    <t>за 2 месяц отчетного квартала</t>
  </si>
  <si>
    <t>в том числе</t>
  </si>
  <si>
    <t xml:space="preserve">                                        подпись                       ( ФИО)</t>
  </si>
  <si>
    <t xml:space="preserve">                                подпись                       ( ФИО)</t>
  </si>
  <si>
    <t>положительные</t>
  </si>
  <si>
    <t>положительн.</t>
  </si>
  <si>
    <t>отрицательн</t>
  </si>
  <si>
    <t>Расчет финансового результата филиала</t>
  </si>
  <si>
    <t>Показатели                                          ( налоговый учет)</t>
  </si>
  <si>
    <t>По данным налогового учета</t>
  </si>
  <si>
    <t>Показатели (бухгалтерский учет)</t>
  </si>
  <si>
    <t>По данным бухгалтерского  учета</t>
  </si>
  <si>
    <t>Код строки Лист 02 Налог.дек- ларации</t>
  </si>
  <si>
    <t>Положи- тельные</t>
  </si>
  <si>
    <t>Отрица- тельные</t>
  </si>
  <si>
    <t>Вычита- емые</t>
  </si>
  <si>
    <t>Налогооб- лагаемые</t>
  </si>
  <si>
    <t>5</t>
  </si>
  <si>
    <t xml:space="preserve">Доходы от реализации </t>
  </si>
  <si>
    <t xml:space="preserve">Выручка  от продажи товаров, продукции, работ, услуг  </t>
  </si>
  <si>
    <t>отрицательные суммовые разницы</t>
  </si>
  <si>
    <t>положительные суммовые разницы</t>
  </si>
  <si>
    <t xml:space="preserve">Расходы, уменьшающие сумму доходов от реализации </t>
  </si>
  <si>
    <t>Себестоимость проданных товаров, продукции, работ, услуг</t>
  </si>
  <si>
    <t>Внереализационные доходы</t>
  </si>
  <si>
    <t>Операционные и внереализационные доходы</t>
  </si>
  <si>
    <t>Внереализационные расходы</t>
  </si>
  <si>
    <t>Операционные и внереализационные  расходы</t>
  </si>
  <si>
    <t xml:space="preserve">Прибыль (убыток) до налогообложения </t>
  </si>
  <si>
    <t xml:space="preserve">       Х</t>
  </si>
  <si>
    <t>Руководитель</t>
  </si>
  <si>
    <t xml:space="preserve">                                      подпись               (ФИО)</t>
  </si>
  <si>
    <t>вычитаемые</t>
  </si>
  <si>
    <t>налогооблаг.</t>
  </si>
  <si>
    <t>ИТОГО  по графам 5 , 6, 7 ,8</t>
  </si>
  <si>
    <t>налогооблагаемые</t>
  </si>
  <si>
    <t>выплаты в пользу физических лиц</t>
  </si>
  <si>
    <t>другие расходы ( указать наименование)</t>
  </si>
  <si>
    <t>КОНТРОЛЬ :</t>
  </si>
  <si>
    <t>для целей налогообложения  всего , в том числе :</t>
  </si>
  <si>
    <t>117</t>
  </si>
  <si>
    <t>234</t>
  </si>
  <si>
    <t>235</t>
  </si>
  <si>
    <t>Лист 02</t>
  </si>
  <si>
    <t>Дата</t>
  </si>
  <si>
    <t>Главный бухгалтер</t>
  </si>
  <si>
    <t xml:space="preserve">Код филиала </t>
  </si>
  <si>
    <t xml:space="preserve"> Наименование филиала</t>
  </si>
  <si>
    <t>Отчетный период</t>
  </si>
  <si>
    <t>Код филиала</t>
  </si>
  <si>
    <t>102</t>
  </si>
  <si>
    <t>Х</t>
  </si>
  <si>
    <t>Убытки от реализации, убытки по объектам обслуживающих производств и хозяйств</t>
  </si>
  <si>
    <r>
      <t xml:space="preserve">ДОХОДЫ   </t>
    </r>
    <r>
      <rPr>
        <sz val="8"/>
        <rFont val="Arial Cyr"/>
        <family val="2"/>
      </rPr>
      <t xml:space="preserve">                                             </t>
    </r>
  </si>
  <si>
    <r>
      <t xml:space="preserve">РАСХОДЫ   </t>
    </r>
    <r>
      <rPr>
        <sz val="8"/>
        <rFont val="Arial Cyr"/>
        <family val="2"/>
      </rPr>
      <t xml:space="preserve">                                             </t>
    </r>
  </si>
  <si>
    <t>Доходы от реализации и внереализационные доходы</t>
  </si>
  <si>
    <t>Выручка от реализации — всего(стр.011-014), в том числе:</t>
  </si>
  <si>
    <r>
      <t xml:space="preserve">Ставка налога на прибыль в бюджет субъекта РФ ( с учетом положений четвертого абзаца п.1 ст.284 НК ) -  </t>
    </r>
    <r>
      <rPr>
        <b/>
        <sz val="8"/>
        <rFont val="Arial Cyr"/>
        <family val="2"/>
      </rPr>
      <t>указывает филиал</t>
    </r>
  </si>
  <si>
    <t>Итого доходов от реализации (строка 010 + строка 030)</t>
  </si>
  <si>
    <t>Внереализационные доходы - всего, в том числе:</t>
  </si>
  <si>
    <t>в виде дохода прошлых лет, выявленного в отчетном (налоговом) периоде</t>
  </si>
  <si>
    <t xml:space="preserve">                                                      подпись                                                                  ( ФИО)</t>
  </si>
  <si>
    <t>Расходы, связанные с производством и реализацией, внереализационные расходы</t>
  </si>
  <si>
    <t>и убытки, приравниваемые к внереализационным расходам</t>
  </si>
  <si>
    <t>041</t>
  </si>
  <si>
    <t>042</t>
  </si>
  <si>
    <t>043</t>
  </si>
  <si>
    <t>расходы, осуществленные налогоплательщиком-организацией, использующим труд инвалидов, согласно подпункту 38 пункта 1 статьи 264 НК</t>
  </si>
  <si>
    <t>045</t>
  </si>
  <si>
    <t>Суммы 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</si>
  <si>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убытка от реализации амортизируемого имущества, относящаяся к расходам текущего отчетного (налогового) периода</t>
  </si>
  <si>
    <t>131</t>
  </si>
  <si>
    <t>141</t>
  </si>
  <si>
    <t>142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</si>
  <si>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</si>
  <si>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</si>
  <si>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убытки прошлых налоговых периодов, выявленные в текущем отчетном (налоговом) периоде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</si>
  <si>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</si>
  <si>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</si>
  <si>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191</t>
  </si>
  <si>
    <t>193</t>
  </si>
  <si>
    <t>Общая сумма расходов, не учитываемых в целях налогообложения, всего: (сумма строк с 191 по 198)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</si>
  <si>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</si>
  <si>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</si>
  <si>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отрицательные</t>
  </si>
  <si>
    <t>Расходы на добр.страхование по договорам :                       долгосрочного страхования жизни ( срок &gt;5 лет)                     пенсионного и негос.пенсионного страхования</t>
  </si>
  <si>
    <t>Расходы на ремонт основных средств  ст.260</t>
  </si>
  <si>
    <t>Расходы на страхование имущества ст.263</t>
  </si>
  <si>
    <t>Расходы, формируемые в порядке, предусмотренном ст. 264 НК  :</t>
  </si>
  <si>
    <t>132</t>
  </si>
  <si>
    <t>151</t>
  </si>
  <si>
    <t>152</t>
  </si>
  <si>
    <t>153</t>
  </si>
  <si>
    <t>154</t>
  </si>
  <si>
    <t>155</t>
  </si>
  <si>
    <t>Расчет суммы расходов по операциям, финансовые результаты по которым учитываются</t>
  </si>
  <si>
    <t>Приложение № 3 к Листу 02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</si>
  <si>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</si>
  <si>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</si>
  <si>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180</t>
  </si>
  <si>
    <t>Выручка от реализации товаров (работ, услуг),
имущественных прав по объектам обслуживающих
производств и хозяйств, включая объекты жилищно-коммунальной
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</si>
  <si>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</si>
  <si>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
 по объектам обслуживающих производств и хозяйств,
 включая объекты жилищно-коммунальной и социально-культурной сферы (строка 190 - строка 180, если строка
 190 &gt; строки 180)</t>
  </si>
  <si>
    <r>
      <t xml:space="preserve">Среднесписочная численность работников за </t>
    </r>
    <r>
      <rPr>
        <b/>
        <u val="single"/>
        <sz val="10"/>
        <rFont val="Arial"/>
        <family val="2"/>
      </rPr>
      <t>отчетный</t>
    </r>
    <r>
      <rPr>
        <b/>
        <sz val="10"/>
        <rFont val="Arial"/>
        <family val="2"/>
      </rPr>
      <t xml:space="preserve"> (налоговый) период</t>
    </r>
  </si>
  <si>
    <r>
      <t xml:space="preserve">Средняя остаточная стоимость амортизируемого имущ-ва (основных средств) за </t>
    </r>
    <r>
      <rPr>
        <b/>
        <u val="single"/>
        <sz val="10"/>
        <rFont val="Arial"/>
        <family val="2"/>
      </rPr>
      <t>отчетный</t>
    </r>
    <r>
      <rPr>
        <b/>
        <sz val="10"/>
        <rFont val="Arial"/>
        <family val="2"/>
      </rPr>
      <t xml:space="preserve"> (налоговый) период</t>
    </r>
  </si>
  <si>
    <r>
      <t xml:space="preserve">Расходы на добр.личное страх-е на оплату мед.расходов (срок &gt; 1года)  </t>
    </r>
    <r>
      <rPr>
        <b/>
        <sz val="9"/>
        <rFont val="Arial"/>
        <family val="2"/>
      </rPr>
      <t>за отчетный (налоговый) период</t>
    </r>
    <r>
      <rPr>
        <sz val="9"/>
        <rFont val="Arial"/>
        <family val="2"/>
      </rPr>
      <t>,всего
(при наличии данных необходимо заполнять соответствующий
   налоговый регистр по медицинскому страхованию и предоставлять копии договоров и плат. поручений)</t>
    </r>
  </si>
  <si>
    <t>Итого расходы по операциям, отраженным в Приложении
 № 3 к Листу 02 (сумма строк 040,  190
 Приложения № 3 к Листу 02 отражается по строке 080
 Приложения № 2 к Листу 02)</t>
  </si>
  <si>
    <t>Убытки по операциям, отраженным в Приложении № 3
к Листу 02 (сумма строк 060,  200
Приложения № 3 к Листу 02 отражается по строке 050
Листа 02)</t>
  </si>
  <si>
    <t>Итого выручка от реализации по операциям, отраженным в Приложении № 3 к Листу 02 (сумма строк
030,  180 Приложения № 3 к Листу 02 отражается по строке 030 Приложения № 1 к Листу 02)</t>
  </si>
  <si>
    <t>прочие косвенные расходы</t>
  </si>
  <si>
    <t>сумма расходов на рекламу принятых для целей налогообложеня , не подлежащих нормированию п.4ст.264 НК РФ</t>
  </si>
  <si>
    <t xml:space="preserve">сумма расходов на рекламу,подлежащих нормированию п.4ст.264 НК РФ( призы и иные расходы ,не указанные в п.4ст.264 НК РФ)  </t>
  </si>
  <si>
    <t>х</t>
  </si>
  <si>
    <t>Предвыборная кампания в</t>
  </si>
  <si>
    <t>(указать наименование вида выборов)</t>
  </si>
  <si>
    <t>(руб.)</t>
  </si>
  <si>
    <t>N
п/п</t>
  </si>
  <si>
    <t>Стоимость безвозмездно оказанных услуг по предоставлению беспл. эфирного времени без НДС</t>
  </si>
  <si>
    <t>ИТОГО</t>
  </si>
  <si>
    <t>Место и дата опубликования расценок:</t>
  </si>
  <si>
    <t>подпись</t>
  </si>
  <si>
    <t>"Предвыборная кампания"</t>
  </si>
  <si>
    <t xml:space="preserve">                                                     </t>
  </si>
  <si>
    <t>(ФИО)</t>
  </si>
  <si>
    <t>в виде безвозмездно полученного имущества ( работ, услуг) или имущественных прав (кроме указанных в статье 251НК)</t>
  </si>
  <si>
    <t>103</t>
  </si>
  <si>
    <t>Стоимость реализованных имущественных прав (кроме прав требований, долей, паев, указанных в Прил. 3 к Листу 02)</t>
  </si>
  <si>
    <t>130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</si>
  <si>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</si>
  <si>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</si>
  <si>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</si>
  <si>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Приложение № 2 к Листу 02</t>
  </si>
  <si>
    <t xml:space="preserve"> (за исключением отраженных в Листе 05)</t>
  </si>
  <si>
    <t>при налогообложении прибыли с учетом положений статей 264.1, 268, 268.1, 275.1, 276, 279, 323 НК</t>
  </si>
  <si>
    <t>в том числе убытки, не учитываемые для целей налогообложения в текущем отчетном (налоговом ) периоде</t>
  </si>
  <si>
    <t>340</t>
  </si>
  <si>
    <t>350</t>
  </si>
  <si>
    <t>360</t>
  </si>
  <si>
    <t>Убытки, приравниваемые к внереализационным расходам - всего ( строка 300&gt; или= сумме строк с 301 по 302), в том числе:</t>
  </si>
  <si>
    <t>Расшифровка расходов , включеных в стр.010-130 :</t>
  </si>
  <si>
    <t>140</t>
  </si>
  <si>
    <t>140-1</t>
  </si>
  <si>
    <t>140-2</t>
  </si>
  <si>
    <t>140-3</t>
  </si>
  <si>
    <t>143</t>
  </si>
  <si>
    <t>143-1</t>
  </si>
  <si>
    <t>143-2</t>
  </si>
  <si>
    <t>143-3</t>
  </si>
  <si>
    <t>144</t>
  </si>
  <si>
    <t>145</t>
  </si>
  <si>
    <r>
      <t>Количество</t>
    </r>
    <r>
      <rPr>
        <sz val="9"/>
        <rFont val="Arial"/>
        <family val="2"/>
      </rPr>
      <t xml:space="preserve"> объектов реализации амортизируемого имущества — всего,</t>
    </r>
  </si>
  <si>
    <t>в том числе объектов, реализованных с убытком</t>
  </si>
  <si>
    <r>
      <t xml:space="preserve">Убытки от реализации амортизируемого имущества (без учета </t>
    </r>
    <r>
      <rPr>
        <sz val="9"/>
        <rFont val="Arial"/>
        <family val="2"/>
      </rPr>
      <t>объектов, реализованных с прибылью</t>
    </r>
    <r>
      <rPr>
        <sz val="9"/>
        <rFont val="Arial"/>
        <family val="2"/>
      </rPr>
      <t>)</t>
    </r>
  </si>
  <si>
    <r>
      <t xml:space="preserve">Прибыль от реализации амортизируемого имущества (без учета </t>
    </r>
    <r>
      <rPr>
        <sz val="9"/>
        <rFont val="Arial"/>
        <family val="2"/>
      </rPr>
      <t>объектов, реализованных с убытком)</t>
    </r>
  </si>
  <si>
    <r>
      <t xml:space="preserve">Расходы по операциям, отраженным в Приложении № 3 к Листу 02 (строка </t>
    </r>
    <r>
      <rPr>
        <sz val="9"/>
        <rFont val="Arial"/>
        <family val="2"/>
      </rPr>
      <t>350</t>
    </r>
    <r>
      <rPr>
        <sz val="9"/>
        <rFont val="Arial"/>
        <family val="2"/>
      </rPr>
      <t xml:space="preserve"> Приложения № 3 к Листу 02)</t>
    </r>
  </si>
  <si>
    <r>
      <t>Выручка от реализации по операциям, отраженным в Приложении №3 к Листу 02 (строка</t>
    </r>
    <r>
      <rPr>
        <sz val="8"/>
        <rFont val="Arial"/>
        <family val="2"/>
      </rPr>
      <t xml:space="preserve"> 340</t>
    </r>
    <r>
      <rPr>
        <sz val="8"/>
        <rFont val="Arial"/>
        <family val="2"/>
      </rPr>
      <t xml:space="preserve"> Приложения №3 к Листу 02)</t>
    </r>
  </si>
  <si>
    <t xml:space="preserve">Данные налогового учета за период с   .  .   по   .  .   </t>
  </si>
  <si>
    <t>Код</t>
  </si>
  <si>
    <t>Декларация по налогу на прибыль</t>
  </si>
  <si>
    <t>Декларация по НДС</t>
  </si>
  <si>
    <t>Разница</t>
  </si>
  <si>
    <t>Причины отклонения</t>
  </si>
  <si>
    <t>ИТОГО реализация по декларации по НДС</t>
  </si>
  <si>
    <t>код</t>
  </si>
  <si>
    <t xml:space="preserve">Наименование </t>
  </si>
  <si>
    <t>1</t>
  </si>
  <si>
    <t>3</t>
  </si>
  <si>
    <t>4</t>
  </si>
  <si>
    <t>5=2+3+4</t>
  </si>
  <si>
    <t>6=1-5</t>
  </si>
  <si>
    <t>10=6+7+8+9</t>
  </si>
  <si>
    <t>Дополнительные данные по  реализации товаров (работ, услуг, имущественных прав)</t>
  </si>
  <si>
    <t>Отклонение 
(суммы)</t>
  </si>
  <si>
    <t>Расшифровка причин отклонения:</t>
  </si>
  <si>
    <t>Наименование</t>
  </si>
  <si>
    <t>Сумма (руб.)</t>
  </si>
  <si>
    <t>Дополнительный лист № 1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</si>
  <si>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</si>
  <si>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104</t>
  </si>
  <si>
    <t>105</t>
  </si>
  <si>
    <t>расходы на капитальные вложения в соответствии с абзацем вторым п.9 ст.258 НК в размере:
            не более 10%</t>
  </si>
  <si>
    <t xml:space="preserve">            не более 30%</t>
  </si>
  <si>
    <t>059</t>
  </si>
  <si>
    <t>052</t>
  </si>
  <si>
    <t>053</t>
  </si>
  <si>
    <t>056</t>
  </si>
  <si>
    <t>057</t>
  </si>
  <si>
    <t>Сумма амортизации за отчетный (налоговый) период, начисленная:
 линейным методом</t>
  </si>
  <si>
    <t>в том числе по нематериальным активам</t>
  </si>
  <si>
    <t xml:space="preserve">   в том числе не давшие положительного результата</t>
  </si>
  <si>
    <t>из суммы по стр.052 расходы на НИОКР по перечню, установленному Правительством Российской Федерации</t>
  </si>
  <si>
    <t>054</t>
  </si>
  <si>
    <t>055</t>
  </si>
  <si>
    <t>Косвенные расходы - всего (сумма строк 041, 042, 043, 045, 052, 056), в том числе:</t>
  </si>
  <si>
    <t>Итого признанных расходов (сумма строк  010 и 040 + сумма строк с 059 по 100)</t>
  </si>
  <si>
    <t xml:space="preserve">Наименование филиала </t>
  </si>
  <si>
    <t>Доходы от реал-ии 
гр.3 стр.010 Приложения 1 к Листу 02</t>
  </si>
  <si>
    <t>Прочая безвозмездная реализация товаров, работ услуг без НДС</t>
  </si>
  <si>
    <t xml:space="preserve">гр.3 стр.030 Приложения 1 к листу 02 </t>
  </si>
  <si>
    <t>Филиалы, имеющие территориальные отделения, заполняют таблицу, суммируя показатели филиала и территориального отделения.Территориальные отделения таблицу не заполняют.</t>
  </si>
  <si>
    <t>сумма восстановленных расходов на капитальные вложения в соответствии с абзацем четвертым п. 9 ст.258 НК</t>
  </si>
  <si>
    <t>Бюджетные субсидии, полученные в рамках целевого финансирования</t>
  </si>
  <si>
    <t>Дополнительный лист № 2</t>
  </si>
  <si>
    <t>гр.3 стр.010
(18%)</t>
  </si>
  <si>
    <t>гр.3 стр.020
(10%)</t>
  </si>
  <si>
    <t>7 раздел
(необлагаемые, кроме 1010251)</t>
  </si>
  <si>
    <r>
      <t xml:space="preserve">Из строки 040: </t>
    </r>
    <r>
      <rPr>
        <sz val="9"/>
        <rFont val="Arial"/>
        <family val="2"/>
      </rPr>
      <t xml:space="preserve">                                                                               расходы на оплату труда ( без страховых взносов и расх.на обяз.и добр.страхование),относящиеся к  расходам текущего(налогового) периода, за исключением расходов,относящихся к прямым</t>
    </r>
  </si>
  <si>
    <t xml:space="preserve">Расходы на оплату труда , принимаемые для целей налогообложения (без страховых взносов и расх.на добр.страхование), за отчетный (налоговый) период всего </t>
  </si>
  <si>
    <r>
      <t xml:space="preserve">Реализация товаров, работ и услуг </t>
    </r>
    <r>
      <rPr>
        <b/>
        <sz val="10"/>
        <color indexed="10"/>
        <rFont val="Arial"/>
        <family val="2"/>
      </rPr>
      <t>(БЕЗ УЧЕТА УТОЧНЕННЫХ РАСЧЕТОВ)</t>
    </r>
  </si>
  <si>
    <t>Краткое наименование филиала</t>
  </si>
  <si>
    <t>Период</t>
  </si>
  <si>
    <t>Расшифровка стр. 010 "Доходы от реализации" Листа 02</t>
  </si>
  <si>
    <t>№
 п/п</t>
  </si>
  <si>
    <t>Наименование дохода от реализации</t>
  </si>
  <si>
    <t xml:space="preserve">Сумма (руб.)
</t>
  </si>
  <si>
    <t>Выручка от предоставления в аренду помещений</t>
  </si>
  <si>
    <t>Выручка от оказания посреднических услуг</t>
  </si>
  <si>
    <t>Выручка от реализации ОС</t>
  </si>
  <si>
    <t>Итого доходов от реализации, отраженных по стр.010 Листа 02</t>
  </si>
  <si>
    <t xml:space="preserve">Расшифровка стр. 020 "Внереализационные доходы" Листа 02 </t>
  </si>
  <si>
    <t xml:space="preserve">Доходы от выбытия ОС в виде стоимости получ. мат-ов </t>
  </si>
  <si>
    <t>Доходы в виде процентов (по выданным займам)</t>
  </si>
  <si>
    <t>Доходы в виде процентов (по счетам в банках)</t>
  </si>
  <si>
    <t>Доходы от продажи валюты</t>
  </si>
  <si>
    <t>Доходы от покупки валюты</t>
  </si>
  <si>
    <t>Доходы связанные с конвертацией валюты</t>
  </si>
  <si>
    <t>Доходы, связанные со страховым случаем</t>
  </si>
  <si>
    <t>Доходы в виде курсовых разниц</t>
  </si>
  <si>
    <t>Доходы,связанные с использованием безвозмезно получ. средств</t>
  </si>
  <si>
    <t>Доходы в виде сумм возмещаемых убытков или ущерба</t>
  </si>
  <si>
    <t xml:space="preserve">Возврата судебных расходов и арбитражных сборов </t>
  </si>
  <si>
    <t>Доходы в виде стоимости излишков имущ-ва,выявленного по результатам инвентаризации</t>
  </si>
  <si>
    <t>Итого внереализационных доходов, отраженных по стр.020 Листа 02</t>
  </si>
  <si>
    <t>Наименование внереализационного дохода</t>
  </si>
  <si>
    <t xml:space="preserve">Расшифровка стр.040 "Внереализационные расходы" Листа 02 </t>
  </si>
  <si>
    <t>Наименование внереализационного расхода</t>
  </si>
  <si>
    <t>Расходы в виде остаточной стоимости ОС при списании ОС (недоаморт.часть)</t>
  </si>
  <si>
    <t xml:space="preserve">Расходы от выбытия материалов </t>
  </si>
  <si>
    <t>Расходы в виде процентов (по полученным займам)</t>
  </si>
  <si>
    <t>Расходы от продажи валюты</t>
  </si>
  <si>
    <t>Расходы от покупки валюты</t>
  </si>
  <si>
    <t>Расходы в виде сумм налогов и сборов</t>
  </si>
  <si>
    <t xml:space="preserve">Расходы, связанные с конвертацией валюты </t>
  </si>
  <si>
    <t>Расходы, связанные со страховым случаем</t>
  </si>
  <si>
    <t>Расходы в виде курсовых разниц</t>
  </si>
  <si>
    <t>Расходы в виде штрафа, пени, неустойки по хоз. договорам</t>
  </si>
  <si>
    <t>Расходы в виде стоимости излишков имущества по результатам инвентаризации</t>
  </si>
  <si>
    <t>Расходы в виде списания дебиторской задолженности, нереальной для взыскания</t>
  </si>
  <si>
    <t>Расходы в виде возмещ. 3-м лицам причин-ых убытков и ущерба</t>
  </si>
  <si>
    <t>Судебные госпошлины и издержки</t>
  </si>
  <si>
    <t>Итого внереализационных расходов, отраженных по стр.040 Листа 02</t>
  </si>
  <si>
    <t>Расходы, связанные с оплатой услуг кредитной организации (услуги банка)</t>
  </si>
  <si>
    <t xml:space="preserve">Расшифровка стр.040 "Косвенные расходы" Приложения 2 к Листу 02 </t>
  </si>
  <si>
    <t>Наименование косвенного расхода</t>
  </si>
  <si>
    <t>Код строки*</t>
  </si>
  <si>
    <t>042,043</t>
  </si>
  <si>
    <t>Списание малоценных ОС</t>
  </si>
  <si>
    <t>Прочие материалы ( в части косвенных расходов)</t>
  </si>
  <si>
    <t>Транспортные услуги</t>
  </si>
  <si>
    <t>6</t>
  </si>
  <si>
    <t>Расходы на производство программ</t>
  </si>
  <si>
    <t>Расходы на аренду каналов связи</t>
  </si>
  <si>
    <t>8</t>
  </si>
  <si>
    <t>Расходы на аренду оборудования</t>
  </si>
  <si>
    <t>Расходы на право показа</t>
  </si>
  <si>
    <t>10</t>
  </si>
  <si>
    <t>Расходы на содержание зданий (в т.ч. водоснабжение, отопление, содерж. сооруж. коллектора, энергоснабжение, дезинфекция, уборка и др.)</t>
  </si>
  <si>
    <t>Расходы на услуги типографии</t>
  </si>
  <si>
    <t>12</t>
  </si>
  <si>
    <t>Расходы на комиссионное вознаграждение</t>
  </si>
  <si>
    <t>Расходы на обслуживание оборудования</t>
  </si>
  <si>
    <t>14</t>
  </si>
  <si>
    <t xml:space="preserve">Расходы на оплату труда </t>
  </si>
  <si>
    <t>Расходы на добр.личное страх-е на случай утраты трудосп.</t>
  </si>
  <si>
    <t>16</t>
  </si>
  <si>
    <t>Расходы на добр.личное страх-е на оплату мед.расходов (срок &gt; 1 года)</t>
  </si>
  <si>
    <t>Амортизация ОС ( в части косвенных расходов)</t>
  </si>
  <si>
    <t>18</t>
  </si>
  <si>
    <t>Амортизация НМА (в части косвенных расходов)</t>
  </si>
  <si>
    <t>20</t>
  </si>
  <si>
    <t>Расходы на ремонт автотранспорта</t>
  </si>
  <si>
    <t>Расходы на ремонт помещений</t>
  </si>
  <si>
    <t>22</t>
  </si>
  <si>
    <t>Расходы на страхование имущества</t>
  </si>
  <si>
    <t>24</t>
  </si>
  <si>
    <t>Командировочные расходы (в т.ч. суточные, проживание и др.)</t>
  </si>
  <si>
    <t>26</t>
  </si>
  <si>
    <t>Представительские расходы, подлежащие нормированию</t>
  </si>
  <si>
    <t>Расходы на рекламу, не подлежащие нормированию</t>
  </si>
  <si>
    <t>28</t>
  </si>
  <si>
    <t>Расходы на рекламу, подлежащие нормированию</t>
  </si>
  <si>
    <t>Расходы на аренду автотранспорта</t>
  </si>
  <si>
    <t>30</t>
  </si>
  <si>
    <t>Расходы на аренду помещения</t>
  </si>
  <si>
    <t>Расходы на содержание служебного автотранспорта (в т.ч. на приобр. запчастей)</t>
  </si>
  <si>
    <t>32</t>
  </si>
  <si>
    <t>Расходы на услуги связи</t>
  </si>
  <si>
    <t>Расходы на канцпринадлежности</t>
  </si>
  <si>
    <t>34</t>
  </si>
  <si>
    <t>Расходы на пожарную и сторожевую охрану</t>
  </si>
  <si>
    <t>Расходы на приобр.спец.топлива и ГСМ</t>
  </si>
  <si>
    <t>36</t>
  </si>
  <si>
    <t>Расходы на аренду земли</t>
  </si>
  <si>
    <t>Расходы на вознаграждение по договорам подряда</t>
  </si>
  <si>
    <t>Расходы на услуги по внедрению и сопровождению бухгалтерских программ</t>
  </si>
  <si>
    <r>
      <t xml:space="preserve">** - сумма прочих расходов не должна превышать 500 000 руб. (в случае превышения необходимо расшифровать наиболее крупные виды расходов с указанием сумм в произвольной форме под таблицей),         </t>
    </r>
    <r>
      <rPr>
        <b/>
        <u val="single"/>
        <sz val="10"/>
        <rFont val="Arial Cyr"/>
        <family val="0"/>
      </rPr>
      <t>по возможности просим расшифровывать всю сумму</t>
    </r>
  </si>
  <si>
    <t>Расходы на кап. вложения (10% и 30%)</t>
  </si>
  <si>
    <t>Прочие доходы, не принятые</t>
  </si>
  <si>
    <t>Выручка от реализации газеты</t>
  </si>
  <si>
    <r>
      <t>* - сумма не должна превышать 50 000 руб. (в случае превышения необходимо расшифровать наиболее крупные виды расходов с указанием сумм в произвольной форме под таблицей),</t>
    </r>
    <r>
      <rPr>
        <b/>
        <u val="single"/>
        <sz val="10"/>
        <rFont val="Arial Cyr"/>
        <family val="0"/>
      </rPr>
      <t>по возможности просим расшифровывать всю сумму</t>
    </r>
  </si>
  <si>
    <t>Доходы в виде сумм кредиторской задолженности</t>
  </si>
  <si>
    <t>Доходы от восстановления расходов на капитальные вложения</t>
  </si>
  <si>
    <t>Прочие расходы**</t>
  </si>
  <si>
    <r>
      <t>* - сумма не должна превышать 50 000 руб. (в случае превышения необходимо расшифровать наиболее крупные виды доходов с указанием сумм в произвольной форме под таблицей),</t>
    </r>
    <r>
      <rPr>
        <b/>
        <u val="single"/>
        <sz val="10"/>
        <rFont val="Arial Cyr"/>
        <family val="0"/>
      </rPr>
      <t>по возможности просим расшифровывать всю сумму</t>
    </r>
  </si>
  <si>
    <t>Расходы в виде сумм недостач ТМЦ при отсутствии вин.лиц</t>
  </si>
  <si>
    <t>Прочие внереализационные доходы*</t>
  </si>
  <si>
    <t>Прочие внереализационные расходы*</t>
  </si>
  <si>
    <t>в т.ч. расходы на обязательное пенсионное страхование, идущие на финансирование страховой и накопительной части трудовой пенсии на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</t>
  </si>
  <si>
    <t>Таблица №1</t>
  </si>
  <si>
    <t>Сумма в руб.</t>
  </si>
  <si>
    <t>Код вида расходов</t>
  </si>
  <si>
    <t>Сумма начисленного работникам среднего заработка, сохраняемого на время выполнения ими государственных и(или) общественных обязанностей и в др.случаях, предусмотренных законодательством РФ о труде</t>
  </si>
  <si>
    <t>Расходы на оплату труда, сохраняемую  в соответствии с законодательством РФ на время учебных отпусков, предоставляемых работникам, а также расходы на оплату проезда к месту учебы и обратно</t>
  </si>
  <si>
    <t>Потери от стихийных бедствий, пожаров, аварий и др. чрезв. ситуаций, включая затраты, связанные с предотвращением или ликвидацией последствий стихийных бедствий или чрезв. ситуаций</t>
  </si>
  <si>
    <t>Наименование расходов,  учитываемых для целей налогообложения</t>
  </si>
  <si>
    <t>Суммы платежей (взносов) работодателей по договорам добровольного страхования, заключенным в пользу работников со страховыми организациями, имеющими лицензии на ведение соответствующих видов деятельности в Российской Федерации
-по договорам добровольного личного страхования работников, заключаемым на срок не менее одного года, предусматривающим оплату страховщиками медицинских расходов застрахованных работников</t>
  </si>
  <si>
    <t>- по договорам добровольного личного страхования, предусматривающим выплаты исключительно в случаях смерти и (или) причинения вреда здоровью застрахованного лица</t>
  </si>
  <si>
    <t>Расходы на ремонт и содержание оборудования</t>
  </si>
  <si>
    <t>Расходы на подготовку кадров, принимаемые для налогообложения</t>
  </si>
  <si>
    <t>Доходы в виде безвозмездно полученного имущества (работ,услуг) или имущественных прав</t>
  </si>
  <si>
    <t>Расходы на добр.личное страх-е на случай утраты трудосп.(15.000руб.) в пределах нормы</t>
  </si>
  <si>
    <t>Расходы на возмещение затрат работников по уплате процентов по займам (кредитам) на приобретение и (или) строительство жилого помещения (в размере, не превышающем 3 процентов суммы расходов на оплату труда)</t>
  </si>
  <si>
    <t>Расходы налогоплательщика на обучение по основным и дополнительным профессиональным образовательным программам, профессиональную подготовку и переподготовку работников налогоплательщика</t>
  </si>
  <si>
    <t>Расходы в виде недостачи материальных ценностей в производстве и на складах, на предприятиях торговли в случае отсутствия виновных лиц, а также убытки от хищений, виновники которых не установлены</t>
  </si>
  <si>
    <t>233а</t>
  </si>
  <si>
    <t>в том числе по имуществу, приобретенному за счет бюджетных средств</t>
  </si>
  <si>
    <t>Доходы в виде штрафа, пени, неустоек по хоз.договорам, облагаемые НДС</t>
  </si>
  <si>
    <t>Доходы в виде штрафа, пени, неустоек по хоз.договорам, не облагаемые НДС</t>
  </si>
  <si>
    <t>Доходы от возмещения расходов на сотовую и др. связь, облагаемые НДС</t>
  </si>
  <si>
    <t>Доходы от возмещения расходов на сотовую и др. связь, не  облагаемые НДС</t>
  </si>
  <si>
    <t>Доходы от возмещения комунальных и эксплуатационных  услуг, облагаемые НДС</t>
  </si>
  <si>
    <t>Сумма начисленной амортизации на сумму капитальных вложения в представленные в аренду объекты основных средств в форме неотделимых улучшений, произведенных арендатором с согласия арендодателя, а также капитальные вложения в предоставленные по договору безвозмездного пользования объекты основных средств в форме неотделимых улучшений, произведенных организацией-ссудополучателем с согласия организации-ссудодателя</t>
  </si>
  <si>
    <t>* - данные строки  должны строго соответствовать данным представленного налогового регистра</t>
  </si>
  <si>
    <t>Расходы от уступки прав треб-ия дебиторской задолженности</t>
  </si>
  <si>
    <t>Поступления, связанные с продажей материалов</t>
  </si>
  <si>
    <t>Расходы на оплату больничного листа</t>
  </si>
  <si>
    <t>Лист 07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</si>
  <si>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</si>
  <si>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</si>
  <si>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Код вида</t>
  </si>
  <si>
    <t>Стоимость</t>
  </si>
  <si>
    <t>Сумма средств,</t>
  </si>
  <si>
    <t>Срок</t>
  </si>
  <si>
    <t>поступлений</t>
  </si>
  <si>
    <t>поступления</t>
  </si>
  <si>
    <t>имущества,</t>
  </si>
  <si>
    <t>использованных</t>
  </si>
  <si>
    <t>использования</t>
  </si>
  <si>
    <t>срок</t>
  </si>
  <si>
    <t>(число, месяц,</t>
  </si>
  <si>
    <t>работ, услуг или</t>
  </si>
  <si>
    <t>по назначению</t>
  </si>
  <si>
    <t>(до какой даты)</t>
  </si>
  <si>
    <t>не по назначению</t>
  </si>
  <si>
    <t>год)</t>
  </si>
  <si>
    <t>суммы денежных</t>
  </si>
  <si>
    <t>в течение</t>
  </si>
  <si>
    <t>которых не</t>
  </si>
  <si>
    <t>или не использован-</t>
  </si>
  <si>
    <t>средств</t>
  </si>
  <si>
    <t>установленного</t>
  </si>
  <si>
    <t>истек</t>
  </si>
  <si>
    <t>ных в установлен-</t>
  </si>
  <si>
    <t>срока</t>
  </si>
  <si>
    <t>ный срок (графа 3-</t>
  </si>
  <si>
    <t>графа 4 – графа 6)</t>
  </si>
  <si>
    <t>сумма строк 2310, 2320, 2340</t>
  </si>
  <si>
    <t>сумма строк 2120, 2210, 2220</t>
  </si>
  <si>
    <t>сумма строк 2330, 2350</t>
  </si>
  <si>
    <t>2300</t>
  </si>
  <si>
    <t>Информационные, консультационные услуги (в т.ч. расходы на справочн. литературу, аудит., маркетинг. услуги, программн. обслуживание и др.)</t>
  </si>
  <si>
    <t>Доходы от возмещения комунальных и эксплуатационных услуг, не облагаемые НДС</t>
  </si>
  <si>
    <t xml:space="preserve">                               Регистр-расчет налоговой амортизации реализованных основных средств</t>
  </si>
  <si>
    <t xml:space="preserve">                                 по состоянию на</t>
  </si>
  <si>
    <t>(в руб.)</t>
  </si>
  <si>
    <t>№   п/п</t>
  </si>
  <si>
    <t>Номер карточки</t>
  </si>
  <si>
    <t>Наименование основных средств</t>
  </si>
  <si>
    <t>№ аморт. группы</t>
  </si>
  <si>
    <t>Дата ввода в эксплуат.</t>
  </si>
  <si>
    <t>Дата реализации по документу</t>
  </si>
  <si>
    <t>Срок полез. использ. в месяц.</t>
  </si>
  <si>
    <t>Налоговоя остаточная стоимость на дату выбытия</t>
  </si>
  <si>
    <t>Расходы на реализацию</t>
  </si>
  <si>
    <t>Сумма реализации без налогов (строка 030)</t>
  </si>
  <si>
    <t>Кроме того НДС</t>
  </si>
  <si>
    <t>Сумма реализации с налогами</t>
  </si>
  <si>
    <t>Убыток от реализации (строка 060)</t>
  </si>
  <si>
    <t>Прибыль от реализации (строка 050)</t>
  </si>
  <si>
    <t xml:space="preserve"> Восстановление амортизационной премии </t>
  </si>
  <si>
    <t>Применение амортизационной премии (+/-)</t>
  </si>
  <si>
    <t xml:space="preserve">  Итого :</t>
  </si>
  <si>
    <t>Кол-во объектов реализации амортизируемого имущества — всего:</t>
  </si>
  <si>
    <t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</si>
  <si>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Внереализационные расходы - всего (строка 200 &gt; или = сумме строк с 201 по 205), в том числе: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</si>
  <si>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</si>
  <si>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налога, всего:</t>
  </si>
  <si>
    <t>в том числе за:</t>
  </si>
  <si>
    <t>400</t>
  </si>
  <si>
    <t>401</t>
  </si>
  <si>
    <t>402</t>
  </si>
  <si>
    <t>403</t>
  </si>
  <si>
    <t>Наименование получателя услуг (кандидат или партия) по предоставлению беспл. эфирного времени в период предвыборной кампании</t>
  </si>
  <si>
    <t>подпись                     (ФИО)</t>
  </si>
  <si>
    <t>подпись                           (ФИО)</t>
  </si>
  <si>
    <t xml:space="preserve">Расшифровка стр.010 "Прямые расходы" Приложения 2 к Листу 02 </t>
  </si>
  <si>
    <t>Наименование прямого расхода</t>
  </si>
  <si>
    <t>Материалы и сырье, используемые в производстве товаров, работ, услуг</t>
  </si>
  <si>
    <t xml:space="preserve">1.  Материальные расходы </t>
  </si>
  <si>
    <t xml:space="preserve">2.  Расходы на оплату труда </t>
  </si>
  <si>
    <t>013,014</t>
  </si>
  <si>
    <t>7</t>
  </si>
  <si>
    <t>3.   налоговая амортизация основных средств, используемых при производстве товаров, работ, услуг, а также нематериальных активов в части исключительных прав на аудиовизуальную продукцию</t>
  </si>
  <si>
    <t>Расходы на амортизацию нематериальных активов в части исключительных прав на аудиовизуальную продукцию</t>
  </si>
  <si>
    <t>Расходы на амортизацию основных средств, используемых при производстве товаров, работ, услуг</t>
  </si>
  <si>
    <t>Расходы на оплату труда персонала, участвующего в процессе производства товаров, выполнения работ, оказания услуг (суммы, начисленные по тарифным ставкам, должностным окладам; надбавки к зарплате, отпуска)</t>
  </si>
  <si>
    <t>Расходы на обязательное пенсионное страхование, страховые  взносы в ФСС, страховые  взносы в ФОМС,расходы по страхованию от несчастных случаев на производстве</t>
  </si>
  <si>
    <t>Итого расходов по стр.010 Приложения № 2 к Листу 02
(сумма строк 1 - 8)</t>
  </si>
  <si>
    <t>37</t>
  </si>
  <si>
    <t>Справочно: Сумма страховых взносов (из строки 041)</t>
  </si>
  <si>
    <t>Итого расходов по стр.040 Приложения №2 к Листу 02
(сумма строк 1 - 37)</t>
  </si>
  <si>
    <t>Выручка от предоставления прав на аудио и видеоматериалы</t>
  </si>
  <si>
    <t>Выручка от производства, размещения аудио-видеопродукции</t>
  </si>
  <si>
    <t>Выручка от производства и размещения рекламы</t>
  </si>
  <si>
    <t>Выручка от оказания услуг связи</t>
  </si>
  <si>
    <t>Выручка от предоставления в аренду (пользование) техники</t>
  </si>
  <si>
    <t>Выручка от услуг по переводу в электронно-цифровую форму (оцифровка) аудио-видеоматериалов</t>
  </si>
  <si>
    <t>Выручка от услуг по пользованию АПК для подготовки и доставки обязательного экемпляра документов</t>
  </si>
  <si>
    <t>не распечатывать</t>
  </si>
  <si>
    <t>Справочно (проверка правильности заполнения постоянных и временных разниц)</t>
  </si>
  <si>
    <r>
      <t xml:space="preserve">Сумма налогов и сборов, </t>
    </r>
    <r>
      <rPr>
        <b/>
        <sz val="10"/>
        <rFont val="Arial Cyr"/>
        <family val="0"/>
      </rPr>
      <t>страховых взносов</t>
    </r>
    <r>
      <rPr>
        <sz val="10"/>
        <rFont val="Arial Cyr"/>
        <family val="2"/>
      </rPr>
      <t>, начисленные в порядке, установленном законодательством РФ о налогах и сборах, за исключением  налогов, перечисленных в статье 270 НК РФ</t>
    </r>
  </si>
  <si>
    <t>При правильном налогового регистра заполнении столбец 3 (выделен желтым цветом) должен быть равен 0 (нулю)</t>
  </si>
  <si>
    <t>Форма "Отчет о финансовых результатах"</t>
  </si>
  <si>
    <t xml:space="preserve">  Х</t>
  </si>
  <si>
    <r>
      <t xml:space="preserve">суммы налогов и сборов, </t>
    </r>
    <r>
      <rPr>
        <b/>
        <sz val="9"/>
        <rFont val="Arial"/>
        <family val="2"/>
      </rPr>
      <t>страховых взносов</t>
    </r>
    <r>
      <rPr>
        <sz val="9"/>
        <rFont val="Arial"/>
        <family val="2"/>
      </rPr>
      <t>, начисленные в порядке, установленном законодательством РФ о налогах и сборах, за исключением налогов, перечисленных в статье 270 НК</t>
    </r>
  </si>
  <si>
    <t>1 квартал 2017</t>
  </si>
  <si>
    <t>расходы за счет прибыли текущего года</t>
  </si>
  <si>
    <t>расходы не принимаемые в целях налогообложения</t>
  </si>
  <si>
    <t>резерв по сомнительным долгам</t>
  </si>
  <si>
    <t>налоги и сборы</t>
  </si>
  <si>
    <t>оценочное обязательство на оплату отпуска</t>
  </si>
  <si>
    <t>Услуги хранения</t>
  </si>
  <si>
    <t>91.01 кроме Резерв по сомнительным долгам</t>
  </si>
  <si>
    <t>91.01</t>
  </si>
  <si>
    <t>91.01 резерв по сомнительным долгам</t>
  </si>
  <si>
    <t>91.01 Резерв по сомнительным долгам</t>
  </si>
  <si>
    <t>90.01.1 Услуги хранения - 90.03 усллуги хранананения</t>
  </si>
  <si>
    <t>90.01.1 Интернет реклама - 90.03 интернет ререклама+90.01.1 Реклама-90.03 Реклама</t>
  </si>
  <si>
    <t>90.01.1  Госконтракт+90.01.1Производство и размещение аудиовизуальных произведений+90.01.1 выборы-90.03 Госконтракт-90.03 Производство и размещение аудиовизуального произведения-90.03 Выборы</t>
  </si>
  <si>
    <t>90.01.1-90.03</t>
  </si>
  <si>
    <t xml:space="preserve"> 90.01.1-90.03</t>
  </si>
  <si>
    <t>91.01 Проценты начисленные банком</t>
  </si>
  <si>
    <t>91.01 Доходы связанные со страховым случаем</t>
  </si>
  <si>
    <t>91.01 Премия разовая+91,01 Национальная премия+91.01 Прочие внереализационные доходы</t>
  </si>
  <si>
    <t>Д91.01/К91.09 Поступления связанные с продажей ОС</t>
  </si>
  <si>
    <t>Д201.1 НУ материалы и сырье используемые в производстве</t>
  </si>
  <si>
    <t>Д20.1 НУ Расходы на право показа</t>
  </si>
  <si>
    <t xml:space="preserve">Д20.4 НУ Амортизация НМА </t>
  </si>
  <si>
    <t>Д20.4 НУ Амортизация ОС</t>
  </si>
  <si>
    <t>???</t>
  </si>
  <si>
    <t>Д20.1НУ Расходы на оплату информационных агенств+Д20.1 НУ Расходы на производство программ</t>
  </si>
  <si>
    <t>Д20.5 НУ осн Страховые взносы на обязат пенс мед соц страхование</t>
  </si>
  <si>
    <t>Д20.3 НУ Оплата отпусков (основных сотрудников)+Д20.3 НУ Основное производство (з/пл)</t>
  </si>
  <si>
    <t>20.5 НУ Производственные расходы (по списанию ОС 40000)</t>
  </si>
  <si>
    <t>20.1 НУ Расходы на электроснабжение + 20.1 НУРасходы на водоснабжение + 20.1 НУ Расходы на отопление + 20.5 НУ Расходы на содержание помещений</t>
  </si>
  <si>
    <t>???????</t>
  </si>
  <si>
    <t>20.1 НУ Расходы на обслуживание оборудования</t>
  </si>
  <si>
    <t>20.5 НУ Расходы на ремонт автотранспорта</t>
  </si>
  <si>
    <t>20.5 НУ Подготовка и переподготовка кадров</t>
  </si>
  <si>
    <t>20.5 НУ Расходы на аренду имущества (Автотранспорта)</t>
  </si>
  <si>
    <t>20.5 НУ Расходы на аренду помещений</t>
  </si>
  <si>
    <t>20.1 НУ ВОЛС + 20.5 НУ Расходы на услуги связи</t>
  </si>
  <si>
    <t>20.5 НУ Расходы на канцелярские принадлежности</t>
  </si>
  <si>
    <t>20.5 НУ Расходы на содержание служебного транспорта</t>
  </si>
  <si>
    <t>20.5 НУ Расходы на пожарную и сторожевую охрану</t>
  </si>
  <si>
    <t>20.1 НУ Материалы прочие</t>
  </si>
  <si>
    <t>20.5 НУ Расходы на аренду земли</t>
  </si>
  <si>
    <t>20.5 НУ Больничный лист за счет работодателя</t>
  </si>
  <si>
    <t>20.5 НУ Расходы на вознаграждения по договорам подряда</t>
  </si>
  <si>
    <t>20.5 НУ Расходы на приобретение программного обеспечения + 20.5 НУ Расходы на комплексное сопровождение лицензионного ПО</t>
  </si>
  <si>
    <t>20.5 НУ Расходы на справочную технич лит-ру</t>
  </si>
  <si>
    <t>91.02 Расходы связанные с оплатой услуг кредитной организации</t>
  </si>
  <si>
    <t>сами заполняем</t>
  </si>
  <si>
    <t>20.5 НУ АУП Страховые взносы на обязат пенс мед соц страхование</t>
  </si>
  <si>
    <t>20.5 НУ АУП Страховые взносы на обязат пенс мед соц страхование + 20.5 НУ Суммы налогов и сборов+ 91.02 Налоги и сборы</t>
  </si>
  <si>
    <t>20.5 БУ АУП Страховые взносы на обязат пенс мед соц страхование + 20.5 БУ Суммы налогов и сборов</t>
  </si>
  <si>
    <t>Разница 20.5 НУ и БУ АУП Страховые взносы на обязат пенс мед соц страхование + 91.02 Налоги и сборы</t>
  </si>
  <si>
    <t>20.1 НУ Расходы на оплату технических услуг+20.5 НУ Расходы на ремонт оборудования</t>
  </si>
  <si>
    <t>20.1 НУ Расходы на имидж ведущих + 20.1 НУ расходы на обежду ведущим</t>
  </si>
  <si>
    <t>20.5 НУ Расходы на ремонт помещений</t>
  </si>
  <si>
    <t>20.5 НУ Прочие расходы + 20.5 НУ Участие в электронных торгах + 20.5 НУ Юридические информационные и консультационные услуги</t>
  </si>
  <si>
    <t>Сумма 2х ячеек есть амортизационная премия</t>
  </si>
  <si>
    <t>20.5 НУ осн Страховые взносы на обязат пенс мед соц страхование</t>
  </si>
  <si>
    <t>20.5 БУ осн Страховые взносы на обязат пенс мед соц страхование</t>
  </si>
  <si>
    <t>Лист Прямые расходы D16+D17</t>
  </si>
  <si>
    <t>20.3 НУ Оплата отпусков основных сотрудников+20.3НУ Основное производство (з/пл)+20.5 НУ осн Страховые взносы на обязат пенс мед соц страхование</t>
  </si>
  <si>
    <t>20.3 БУ Основное производство (з/пл) + 20.5 БУ осн Страховые взносы на обязат пенс мед соц страхование</t>
  </si>
  <si>
    <t>20.1 НУ Материалы и сырье используемые в производстве+20.1 НУ Расходы на производство программ + 20.1 НУ Расходы на оплату информационных агенств+20.1 НУ Расходы на право показа</t>
  </si>
  <si>
    <t>20.1 БУ Материалы и сырье используемые в производстве+20.1 БУ Расходы на производство программ + 20.1 БУ Расходы на оплату информационных агенств+20.1 БУ Расходы на право показа</t>
  </si>
  <si>
    <t>20.5БУ Оценочное обязательство на оплату отпусков</t>
  </si>
  <si>
    <t>20.3 НУ - 20.3 НУ Основное производство (з/пл)-20.3НУ Оплата отпусков (основных сотрудников)</t>
  </si>
  <si>
    <t>20.3 БУ - 20.3 БУ Основное производство (з/пл)</t>
  </si>
  <si>
    <t>20 НУ+91.02 Налоги и сборы-С11</t>
  </si>
  <si>
    <t>20БУ-D11</t>
  </si>
  <si>
    <t>20.4 НУ амортизация НМА принимаемая для налогообложения</t>
  </si>
  <si>
    <t>20.4 БУ Амортизация НМА принимаемая для налогообложения</t>
  </si>
  <si>
    <t>гтр</t>
  </si>
  <si>
    <t>(ФИО.)</t>
  </si>
  <si>
    <t>Главный бухгалтер                                    (ФИО.)</t>
  </si>
  <si>
    <t>Главный бухгалтер                                      (ФИО.)</t>
  </si>
  <si>
    <t xml:space="preserve">                                (ФИО.)</t>
  </si>
  <si>
    <t>ФИО.</t>
  </si>
  <si>
    <t>( ФИО)</t>
  </si>
  <si>
    <t>Руководитель                                                      (ФИО А.В.)</t>
  </si>
  <si>
    <t xml:space="preserve">                                (ФИО А.В.)</t>
  </si>
  <si>
    <t>(ФИО А.В.)</t>
  </si>
  <si>
    <t>ФИО А.В.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</si>
</sst>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4"/>
      <name val="Arial Cyr"/>
      <family val="0"/>
    </font>
    <font>
      <b/>
      <u val="single"/>
      <sz val="10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11"/>
      <name val="Arial Cyr"/>
      <family val="2"/>
    </font>
    <font>
      <b/>
      <u val="single"/>
      <sz val="10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8"/>
      <name val="Calibri"/>
      <family val="2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0" fontId="12" fillId="0" borderId="19" xfId="0" applyFont="1" applyFill="1" applyBorder="1" applyAlignment="1">
      <alignment horizontal="left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49" fontId="0" fillId="0" borderId="2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4" xfId="0" applyFont="1" applyBorder="1" applyAlignment="1">
      <alignment wrapText="1"/>
    </xf>
    <xf numFmtId="0" fontId="0" fillId="0" borderId="19" xfId="0" applyBorder="1" applyAlignment="1">
      <alignment wrapText="1"/>
    </xf>
    <xf numFmtId="49" fontId="0" fillId="0" borderId="19" xfId="0" applyNumberFormat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0" fillId="0" borderId="25" xfId="0" applyBorder="1" applyAlignment="1">
      <alignment/>
    </xf>
    <xf numFmtId="0" fontId="4" fillId="0" borderId="27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49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right" wrapText="1"/>
    </xf>
    <xf numFmtId="0" fontId="0" fillId="33" borderId="23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1" xfId="0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5" fillId="0" borderId="27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49" fontId="3" fillId="0" borderId="33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" fillId="0" borderId="19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9" fillId="0" borderId="24" xfId="0" applyFont="1" applyBorder="1" applyAlignment="1">
      <alignment vertical="justify" wrapText="1"/>
    </xf>
    <xf numFmtId="0" fontId="9" fillId="0" borderId="37" xfId="0" applyFont="1" applyBorder="1" applyAlignment="1">
      <alignment vertical="justify" wrapText="1"/>
    </xf>
    <xf numFmtId="0" fontId="0" fillId="33" borderId="0" xfId="0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 vertical="center" wrapText="1"/>
    </xf>
    <xf numFmtId="0" fontId="0" fillId="33" borderId="32" xfId="0" applyFill="1" applyBorder="1" applyAlignment="1">
      <alignment wrapText="1"/>
    </xf>
    <xf numFmtId="0" fontId="0" fillId="33" borderId="32" xfId="0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 wrapText="1"/>
    </xf>
    <xf numFmtId="49" fontId="1" fillId="0" borderId="40" xfId="0" applyNumberFormat="1" applyFont="1" applyBorder="1" applyAlignment="1">
      <alignment horizontal="center" wrapText="1"/>
    </xf>
    <xf numFmtId="0" fontId="1" fillId="0" borderId="28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2" fontId="13" fillId="0" borderId="10" xfId="0" applyNumberFormat="1" applyFont="1" applyFill="1" applyBorder="1" applyAlignment="1" applyProtection="1">
      <alignment horizontal="left" wrapText="1"/>
      <protection locked="0"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0" fillId="0" borderId="42" xfId="0" applyBorder="1" applyAlignment="1">
      <alignment/>
    </xf>
    <xf numFmtId="49" fontId="3" fillId="0" borderId="4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" fontId="1" fillId="34" borderId="33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 wrapText="1"/>
    </xf>
    <xf numFmtId="3" fontId="3" fillId="3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wrapText="1"/>
    </xf>
    <xf numFmtId="3" fontId="1" fillId="0" borderId="33" xfId="0" applyNumberFormat="1" applyFont="1" applyBorder="1" applyAlignment="1">
      <alignment wrapText="1"/>
    </xf>
    <xf numFmtId="3" fontId="1" fillId="0" borderId="35" xfId="0" applyNumberFormat="1" applyFont="1" applyBorder="1" applyAlignment="1">
      <alignment wrapText="1"/>
    </xf>
    <xf numFmtId="3" fontId="1" fillId="0" borderId="25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0" fillId="33" borderId="30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17" fillId="0" borderId="0" xfId="0" applyFont="1" applyAlignment="1">
      <alignment horizontal="left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12" fillId="0" borderId="43" xfId="0" applyNumberFormat="1" applyFont="1" applyFill="1" applyBorder="1" applyAlignment="1" applyProtection="1">
      <alignment horizontal="center" wrapText="1"/>
      <protection/>
    </xf>
    <xf numFmtId="49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3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1" fillId="35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43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3" fontId="0" fillId="0" borderId="33" xfId="0" applyNumberFormat="1" applyBorder="1" applyAlignment="1">
      <alignment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>
      <alignment/>
    </xf>
    <xf numFmtId="0" fontId="11" fillId="0" borderId="2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8" fillId="0" borderId="27" xfId="0" applyFont="1" applyBorder="1" applyAlignment="1">
      <alignment wrapText="1"/>
    </xf>
    <xf numFmtId="3" fontId="3" fillId="34" borderId="13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0" fillId="0" borderId="43" xfId="0" applyBorder="1" applyAlignment="1">
      <alignment/>
    </xf>
    <xf numFmtId="0" fontId="0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wrapText="1"/>
    </xf>
    <xf numFmtId="3" fontId="23" fillId="0" borderId="10" xfId="0" applyNumberFormat="1" applyFont="1" applyBorder="1" applyAlignment="1">
      <alignment horizontal="right" wrapText="1"/>
    </xf>
    <xf numFmtId="3" fontId="23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 wrapText="1"/>
    </xf>
    <xf numFmtId="3" fontId="20" fillId="0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0" fillId="0" borderId="44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21" fillId="0" borderId="19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0" fillId="0" borderId="10" xfId="0" applyNumberFormat="1" applyFont="1" applyFill="1" applyBorder="1" applyAlignment="1" applyProtection="1">
      <alignment horizontal="left" wrapText="1"/>
      <protection/>
    </xf>
    <xf numFmtId="3" fontId="0" fillId="0" borderId="43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NumberFormat="1" applyFill="1" applyBorder="1" applyAlignment="1" applyProtection="1">
      <alignment horizontal="left" wrapText="1"/>
      <protection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NumberFormat="1" applyFill="1" applyBorder="1" applyAlignment="1" applyProtection="1">
      <alignment horizontal="left" wrapText="1"/>
      <protection/>
    </xf>
    <xf numFmtId="3" fontId="23" fillId="0" borderId="0" xfId="0" applyNumberFormat="1" applyFont="1" applyBorder="1" applyAlignment="1">
      <alignment wrapText="1"/>
    </xf>
    <xf numFmtId="4" fontId="24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49" fontId="25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2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49" fontId="26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49" fontId="26" fillId="0" borderId="14" xfId="0" applyNumberFormat="1" applyFont="1" applyBorder="1" applyAlignment="1">
      <alignment horizontal="center" wrapText="1"/>
    </xf>
    <xf numFmtId="0" fontId="0" fillId="0" borderId="39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3" fontId="23" fillId="35" borderId="10" xfId="0" applyNumberFormat="1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5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9" fontId="0" fillId="0" borderId="10" xfId="0" applyNumberFormat="1" applyFont="1" applyFill="1" applyBorder="1" applyAlignment="1" applyProtection="1">
      <alignment horizontal="left" wrapText="1"/>
      <protection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8" fillId="0" borderId="0" xfId="0" applyFont="1" applyAlignment="1">
      <alignment/>
    </xf>
    <xf numFmtId="49" fontId="26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wrapText="1"/>
    </xf>
    <xf numFmtId="3" fontId="3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29" fillId="0" borderId="19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3" fontId="29" fillId="0" borderId="0" xfId="0" applyNumberFormat="1" applyFont="1" applyAlignment="1">
      <alignment/>
    </xf>
    <xf numFmtId="49" fontId="3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49" fontId="3" fillId="0" borderId="14" xfId="0" applyNumberFormat="1" applyFont="1" applyBorder="1" applyAlignment="1">
      <alignment horizontal="center"/>
    </xf>
    <xf numFmtId="3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3" fillId="0" borderId="32" xfId="0" applyFont="1" applyBorder="1" applyAlignment="1">
      <alignment wrapText="1"/>
    </xf>
    <xf numFmtId="3" fontId="35" fillId="0" borderId="43" xfId="0" applyNumberFormat="1" applyFont="1" applyBorder="1" applyAlignment="1">
      <alignment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4" fontId="2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22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23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49" fontId="3" fillId="0" borderId="10" xfId="0" applyNumberFormat="1" applyFont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center" wrapText="1"/>
      <protection/>
    </xf>
    <xf numFmtId="4" fontId="25" fillId="0" borderId="19" xfId="0" applyNumberFormat="1" applyFont="1" applyFill="1" applyBorder="1" applyAlignment="1">
      <alignment/>
    </xf>
    <xf numFmtId="3" fontId="23" fillId="0" borderId="43" xfId="0" applyNumberFormat="1" applyFont="1" applyBorder="1" applyAlignment="1" applyProtection="1">
      <alignment wrapText="1"/>
      <protection locked="0"/>
    </xf>
    <xf numFmtId="3" fontId="20" fillId="0" borderId="10" xfId="0" applyNumberFormat="1" applyFont="1" applyFill="1" applyBorder="1" applyAlignment="1" applyProtection="1">
      <alignment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6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46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4" fontId="0" fillId="0" borderId="13" xfId="0" applyNumberFormat="1" applyBorder="1" applyAlignment="1">
      <alignment/>
    </xf>
    <xf numFmtId="3" fontId="3" fillId="34" borderId="13" xfId="0" applyNumberFormat="1" applyFont="1" applyFill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34" borderId="29" xfId="0" applyFill="1" applyBorder="1" applyAlignment="1">
      <alignment horizontal="center"/>
    </xf>
    <xf numFmtId="3" fontId="3" fillId="34" borderId="50" xfId="0" applyNumberFormat="1" applyFont="1" applyFill="1" applyBorder="1" applyAlignment="1">
      <alignment horizontal="right"/>
    </xf>
    <xf numFmtId="3" fontId="3" fillId="34" borderId="29" xfId="0" applyNumberFormat="1" applyFont="1" applyFill="1" applyBorder="1" applyAlignment="1">
      <alignment horizontal="right"/>
    </xf>
    <xf numFmtId="49" fontId="12" fillId="0" borderId="19" xfId="0" applyNumberFormat="1" applyFont="1" applyFill="1" applyBorder="1" applyAlignment="1">
      <alignment wrapText="1"/>
    </xf>
    <xf numFmtId="0" fontId="0" fillId="0" borderId="0" xfId="0" applyAlignment="1">
      <alignment horizontal="fill"/>
    </xf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44" xfId="0" applyNumberFormat="1" applyFont="1" applyFill="1" applyBorder="1" applyAlignment="1" applyProtection="1">
      <alignment horizontal="center"/>
      <protection/>
    </xf>
    <xf numFmtId="0" fontId="4" fillId="0" borderId="5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4" fillId="0" borderId="39" xfId="0" applyNumberFormat="1" applyFont="1" applyFill="1" applyBorder="1" applyAlignment="1" applyProtection="1">
      <alignment/>
      <protection/>
    </xf>
    <xf numFmtId="14" fontId="4" fillId="0" borderId="39" xfId="0" applyNumberFormat="1" applyFont="1" applyFill="1" applyBorder="1" applyAlignment="1" applyProtection="1">
      <alignment horizontal="center"/>
      <protection/>
    </xf>
    <xf numFmtId="14" fontId="4" fillId="0" borderId="10" xfId="0" applyNumberFormat="1" applyFont="1" applyFill="1" applyBorder="1" applyAlignment="1" applyProtection="1">
      <alignment horizontal="center"/>
      <protection/>
    </xf>
    <xf numFmtId="0" fontId="4" fillId="0" borderId="51" xfId="0" applyNumberFormat="1" applyFont="1" applyFill="1" applyBorder="1" applyAlignment="1" applyProtection="1">
      <alignment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4" fontId="4" fillId="0" borderId="44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0" fontId="6" fillId="0" borderId="39" xfId="0" applyNumberFormat="1" applyFont="1" applyFill="1" applyBorder="1" applyAlignment="1" applyProtection="1">
      <alignment/>
      <protection/>
    </xf>
    <xf numFmtId="0" fontId="6" fillId="0" borderId="52" xfId="0" applyNumberFormat="1" applyFont="1" applyFill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 horizontal="right"/>
      <protection/>
    </xf>
    <xf numFmtId="4" fontId="6" fillId="0" borderId="39" xfId="0" applyNumberFormat="1" applyFont="1" applyFill="1" applyBorder="1" applyAlignment="1" applyProtection="1">
      <alignment horizontal="right"/>
      <protection/>
    </xf>
    <xf numFmtId="4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44" xfId="0" applyNumberFormat="1" applyFont="1" applyFill="1" applyBorder="1" applyAlignment="1" applyProtection="1">
      <alignment horizontal="left" wrapText="1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29" fillId="0" borderId="19" xfId="0" applyFont="1" applyBorder="1" applyAlignment="1">
      <alignment horizontal="center"/>
    </xf>
    <xf numFmtId="0" fontId="29" fillId="0" borderId="19" xfId="0" applyFont="1" applyBorder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/>
    </xf>
    <xf numFmtId="49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6" fillId="0" borderId="39" xfId="0" applyNumberFormat="1" applyFont="1" applyFill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3" fontId="0" fillId="0" borderId="43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right" wrapText="1"/>
    </xf>
    <xf numFmtId="4" fontId="0" fillId="36" borderId="0" xfId="0" applyNumberFormat="1" applyFill="1" applyAlignment="1">
      <alignment/>
    </xf>
    <xf numFmtId="3" fontId="0" fillId="36" borderId="10" xfId="0" applyNumberFormat="1" applyFill="1" applyBorder="1" applyAlignment="1">
      <alignment wrapText="1"/>
    </xf>
    <xf numFmtId="3" fontId="0" fillId="36" borderId="10" xfId="0" applyNumberFormat="1" applyFont="1" applyFill="1" applyBorder="1" applyAlignment="1">
      <alignment wrapText="1"/>
    </xf>
    <xf numFmtId="3" fontId="0" fillId="0" borderId="43" xfId="0" applyNumberFormat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3" fontId="1" fillId="37" borderId="10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wrapText="1"/>
    </xf>
    <xf numFmtId="3" fontId="0" fillId="0" borderId="14" xfId="0" applyNumberFormat="1" applyBorder="1" applyAlignment="1">
      <alignment wrapText="1"/>
    </xf>
    <xf numFmtId="3" fontId="0" fillId="36" borderId="10" xfId="0" applyNumberFormat="1" applyFill="1" applyBorder="1" applyAlignment="1">
      <alignment horizontal="right"/>
    </xf>
    <xf numFmtId="0" fontId="0" fillId="36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left"/>
    </xf>
    <xf numFmtId="49" fontId="0" fillId="0" borderId="43" xfId="0" applyNumberFormat="1" applyBorder="1" applyAlignment="1">
      <alignment horizontal="left"/>
    </xf>
    <xf numFmtId="0" fontId="3" fillId="0" borderId="39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 applyProtection="1">
      <alignment horizontal="left"/>
      <protection/>
    </xf>
    <xf numFmtId="0" fontId="29" fillId="0" borderId="39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workbookViewId="0" topLeftCell="A13">
      <selection activeCell="C25" sqref="C25"/>
    </sheetView>
  </sheetViews>
  <sheetFormatPr defaultColWidth="9.00390625" defaultRowHeight="12.75"/>
  <cols>
    <col min="1" max="1" width="30.125" style="2" customWidth="1"/>
    <col min="2" max="2" width="11.25390625" style="3" bestFit="1" customWidth="1"/>
    <col min="3" max="3" width="11.75390625" style="0" customWidth="1"/>
    <col min="4" max="4" width="21.75390625" style="0" customWidth="1"/>
    <col min="5" max="5" width="13.125" style="0" customWidth="1"/>
    <col min="6" max="6" width="12.625" style="0" customWidth="1"/>
    <col min="7" max="7" width="10.875" style="0" customWidth="1"/>
    <col min="8" max="9" width="13.00390625" style="0" customWidth="1"/>
    <col min="10" max="10" width="12.875" style="0" customWidth="1"/>
    <col min="13" max="13" width="13.625" style="0" customWidth="1"/>
    <col min="14" max="14" width="14.75390625" style="0" customWidth="1"/>
    <col min="15" max="15" width="15.125" style="0" customWidth="1"/>
  </cols>
  <sheetData>
    <row r="1" spans="1:10" s="60" customFormat="1" ht="13.5" thickBot="1">
      <c r="A1" s="62"/>
      <c r="B1" s="63"/>
      <c r="C1" s="62"/>
      <c r="D1" s="62"/>
      <c r="E1" s="64" t="s">
        <v>133</v>
      </c>
      <c r="F1" s="69">
        <v>507</v>
      </c>
      <c r="G1" s="412"/>
      <c r="H1" s="70"/>
      <c r="I1" s="70"/>
      <c r="J1" s="71"/>
    </row>
    <row r="2" spans="1:10" s="60" customFormat="1" ht="13.5" thickBot="1">
      <c r="A2" s="62"/>
      <c r="B2" s="63"/>
      <c r="C2" s="62"/>
      <c r="D2" s="62"/>
      <c r="E2" s="64" t="s">
        <v>134</v>
      </c>
      <c r="F2" s="69"/>
      <c r="G2" s="70"/>
      <c r="H2" s="70"/>
      <c r="I2" s="70"/>
      <c r="J2" s="71"/>
    </row>
    <row r="3" spans="1:10" s="60" customFormat="1" ht="13.5" thickBot="1">
      <c r="A3" s="65" t="s">
        <v>130</v>
      </c>
      <c r="B3" s="63"/>
      <c r="C3" s="62"/>
      <c r="D3" s="62"/>
      <c r="E3" s="64" t="s">
        <v>135</v>
      </c>
      <c r="F3" s="69" t="s">
        <v>532</v>
      </c>
      <c r="G3" s="167"/>
      <c r="H3" s="74"/>
      <c r="I3" s="74"/>
      <c r="J3" s="73"/>
    </row>
    <row r="4" spans="1:10" s="61" customFormat="1" ht="29.25" customHeight="1" thickBot="1">
      <c r="A4" s="72" t="s">
        <v>94</v>
      </c>
      <c r="B4" s="65"/>
      <c r="C4" s="66"/>
      <c r="D4" s="67"/>
      <c r="E4" s="67"/>
      <c r="F4" s="65"/>
      <c r="G4" s="65"/>
      <c r="H4" s="65"/>
      <c r="I4" s="65"/>
      <c r="J4" s="68" t="s">
        <v>72</v>
      </c>
    </row>
    <row r="5" spans="1:15" s="2" customFormat="1" ht="43.5" customHeight="1" thickBot="1">
      <c r="A5" s="462" t="s">
        <v>95</v>
      </c>
      <c r="B5" s="453" t="s">
        <v>96</v>
      </c>
      <c r="C5" s="454"/>
      <c r="D5" s="464" t="s">
        <v>97</v>
      </c>
      <c r="E5" s="453" t="s">
        <v>98</v>
      </c>
      <c r="F5" s="454"/>
      <c r="G5" s="455" t="s">
        <v>70</v>
      </c>
      <c r="H5" s="456"/>
      <c r="I5" s="455" t="s">
        <v>71</v>
      </c>
      <c r="J5" s="456"/>
      <c r="M5" s="459" t="s">
        <v>526</v>
      </c>
      <c r="N5" s="459"/>
      <c r="O5" s="459"/>
    </row>
    <row r="6" spans="1:15" s="4" customFormat="1" ht="77.25" thickBot="1">
      <c r="A6" s="463"/>
      <c r="B6" s="33" t="s">
        <v>99</v>
      </c>
      <c r="C6" s="34" t="s">
        <v>43</v>
      </c>
      <c r="D6" s="465"/>
      <c r="E6" s="33" t="s">
        <v>529</v>
      </c>
      <c r="F6" s="34" t="s">
        <v>43</v>
      </c>
      <c r="G6" s="35" t="s">
        <v>100</v>
      </c>
      <c r="H6" s="35" t="s">
        <v>101</v>
      </c>
      <c r="I6" s="35" t="s">
        <v>102</v>
      </c>
      <c r="J6" s="35" t="s">
        <v>103</v>
      </c>
      <c r="M6" s="458" t="s">
        <v>525</v>
      </c>
      <c r="N6" s="458"/>
      <c r="O6" s="458"/>
    </row>
    <row r="7" spans="1:15" s="4" customFormat="1" ht="13.5" thickBot="1">
      <c r="A7" s="5">
        <v>1</v>
      </c>
      <c r="B7" s="36" t="s">
        <v>44</v>
      </c>
      <c r="C7" s="37">
        <v>3</v>
      </c>
      <c r="D7" s="38">
        <v>4</v>
      </c>
      <c r="E7" s="39" t="s">
        <v>104</v>
      </c>
      <c r="F7" s="40">
        <v>6</v>
      </c>
      <c r="G7" s="41">
        <v>7</v>
      </c>
      <c r="H7" s="41">
        <v>8</v>
      </c>
      <c r="I7" s="41">
        <v>9</v>
      </c>
      <c r="J7" s="42">
        <v>10</v>
      </c>
      <c r="M7" s="21">
        <v>1</v>
      </c>
      <c r="N7" s="21">
        <v>2</v>
      </c>
      <c r="O7" s="428">
        <v>3</v>
      </c>
    </row>
    <row r="8" spans="1:15" ht="38.25">
      <c r="A8" s="43" t="s">
        <v>105</v>
      </c>
      <c r="B8" s="78" t="s">
        <v>26</v>
      </c>
      <c r="C8" s="146" t="e">
        <f>'Приложение № 1 к Листу 02'!C15</f>
        <v>#VALUE!</v>
      </c>
      <c r="D8" s="79" t="s">
        <v>106</v>
      </c>
      <c r="E8" s="80">
        <v>2110</v>
      </c>
      <c r="F8" s="146" t="e">
        <f>'Приложение № 1 к Листу 02'!D15</f>
        <v>#VALUE!</v>
      </c>
      <c r="G8" s="150"/>
      <c r="H8" s="150"/>
      <c r="I8" s="150"/>
      <c r="J8" s="151"/>
      <c r="M8" s="147" t="e">
        <f>C8-F8</f>
        <v>#VALUE!</v>
      </c>
      <c r="N8" s="147">
        <f>G8-H8+I8-J8</f>
        <v>0</v>
      </c>
      <c r="O8" s="429" t="e">
        <f>M8-N8</f>
        <v>#VALUE!</v>
      </c>
    </row>
    <row r="9" spans="1:15" ht="12.75">
      <c r="A9" s="81"/>
      <c r="B9" s="1"/>
      <c r="C9" s="124"/>
      <c r="D9" s="77" t="s">
        <v>38</v>
      </c>
      <c r="E9" s="76"/>
      <c r="F9" s="124"/>
      <c r="G9" s="149"/>
      <c r="H9" s="149"/>
      <c r="I9" s="149"/>
      <c r="J9" s="152"/>
      <c r="M9" s="427"/>
      <c r="N9" s="427"/>
      <c r="O9" s="427"/>
    </row>
    <row r="10" spans="1:15" ht="25.5">
      <c r="A10" s="81"/>
      <c r="B10" s="1"/>
      <c r="C10" s="124"/>
      <c r="D10" s="76" t="s">
        <v>107</v>
      </c>
      <c r="E10" s="132"/>
      <c r="F10" s="124"/>
      <c r="G10" s="149"/>
      <c r="H10" s="149"/>
      <c r="I10" s="149"/>
      <c r="J10" s="152"/>
      <c r="M10" s="427"/>
      <c r="N10" s="427"/>
      <c r="O10" s="427"/>
    </row>
    <row r="11" spans="1:15" ht="25.5">
      <c r="A11" s="133"/>
      <c r="B11" s="1"/>
      <c r="C11" s="124"/>
      <c r="D11" s="76" t="s">
        <v>108</v>
      </c>
      <c r="E11" s="134"/>
      <c r="F11" s="124"/>
      <c r="G11" s="149"/>
      <c r="H11" s="149"/>
      <c r="I11" s="149"/>
      <c r="J11" s="152"/>
      <c r="M11" s="427"/>
      <c r="N11" s="427"/>
      <c r="O11" s="427"/>
    </row>
    <row r="12" spans="1:15" ht="63.75">
      <c r="A12" s="81" t="s">
        <v>111</v>
      </c>
      <c r="B12" s="1" t="s">
        <v>27</v>
      </c>
      <c r="C12" s="147" t="str">
        <f>'Приложение № 1 к Листу 02'!C16</f>
        <v>91.01 кроме Резерв по сомнительным долгам</v>
      </c>
      <c r="D12" s="76" t="s">
        <v>112</v>
      </c>
      <c r="E12" s="135" t="s">
        <v>463</v>
      </c>
      <c r="F12" s="147" t="str">
        <f>'Приложение № 1 к Листу 02'!D16</f>
        <v>91.01</v>
      </c>
      <c r="G12" s="149" t="s">
        <v>541</v>
      </c>
      <c r="H12" s="149"/>
      <c r="I12" s="149"/>
      <c r="J12" s="152"/>
      <c r="K12" s="141"/>
      <c r="M12" s="147" t="e">
        <f>C12-F12</f>
        <v>#VALUE!</v>
      </c>
      <c r="N12" s="147" t="e">
        <f>G12-H12+I12-J12</f>
        <v>#VALUE!</v>
      </c>
      <c r="O12" s="429" t="e">
        <f>M12-N12</f>
        <v>#VALUE!</v>
      </c>
    </row>
    <row r="13" spans="1:15" ht="51">
      <c r="A13" s="81" t="s">
        <v>109</v>
      </c>
      <c r="B13" s="1" t="s">
        <v>28</v>
      </c>
      <c r="C13" s="147" t="e">
        <f>'Приложение № 2 к Листу 02'!C33</f>
        <v>#VALUE!</v>
      </c>
      <c r="D13" s="76" t="s">
        <v>110</v>
      </c>
      <c r="E13" s="135" t="s">
        <v>464</v>
      </c>
      <c r="F13" s="147" t="e">
        <f>'Приложение № 2 к Листу 02'!D33</f>
        <v>#VALUE!</v>
      </c>
      <c r="G13" s="149" t="e">
        <f>'Приложение № 2 к Листу 02'!E33</f>
        <v>#VALUE!</v>
      </c>
      <c r="H13" s="149" t="e">
        <f>'Приложение № 2 к Листу 02'!F33</f>
        <v>#VALUE!</v>
      </c>
      <c r="I13" s="149" t="e">
        <f>'Приложение № 2 к Листу 02'!G33</f>
        <v>#VALUE!</v>
      </c>
      <c r="J13" s="152">
        <f>'Приложение № 2 к Листу 02'!H33</f>
        <v>188116</v>
      </c>
      <c r="M13" s="147" t="e">
        <f>F13-C13</f>
        <v>#VALUE!</v>
      </c>
      <c r="N13" s="147" t="e">
        <f>G13-H13+I13-J13</f>
        <v>#VALUE!</v>
      </c>
      <c r="O13" s="429" t="e">
        <f>M13-N13</f>
        <v>#VALUE!</v>
      </c>
    </row>
    <row r="14" spans="1:15" ht="38.25">
      <c r="A14" s="81" t="s">
        <v>113</v>
      </c>
      <c r="B14" s="1" t="s">
        <v>29</v>
      </c>
      <c r="C14" s="147" t="e">
        <f>'Приложение № 2 к Листу 02'!C67+'Приложение № 2 к Листу 02'!C72</f>
        <v>#VALUE!</v>
      </c>
      <c r="D14" s="76" t="s">
        <v>114</v>
      </c>
      <c r="E14" s="135" t="s">
        <v>465</v>
      </c>
      <c r="F14" s="147" t="e">
        <f>'Приложение № 2 к Листу 02'!D67+'Приложение № 2 к Листу 02'!D72</f>
        <v>#VALUE!</v>
      </c>
      <c r="G14" s="149" t="e">
        <f>'Приложение № 2 к Листу 02'!E67</f>
        <v>#VALUE!</v>
      </c>
      <c r="H14" s="149"/>
      <c r="I14" s="149"/>
      <c r="J14" s="152"/>
      <c r="M14" s="147" t="e">
        <f>F14-C14</f>
        <v>#VALUE!</v>
      </c>
      <c r="N14" s="147" t="e">
        <f>G14-H14+I14-J14</f>
        <v>#VALUE!</v>
      </c>
      <c r="O14" s="429" t="e">
        <f>M14-N14</f>
        <v>#VALUE!</v>
      </c>
    </row>
    <row r="15" spans="1:15" ht="39.75" customHeight="1">
      <c r="A15" s="81" t="s">
        <v>139</v>
      </c>
      <c r="B15" s="1" t="s">
        <v>30</v>
      </c>
      <c r="C15" s="147">
        <f>'Приложение № 3 к Листу 02'!C23</f>
        <v>0</v>
      </c>
      <c r="D15" s="76"/>
      <c r="E15" s="135"/>
      <c r="F15" s="149"/>
      <c r="G15" s="149"/>
      <c r="H15" s="149"/>
      <c r="I15" s="149"/>
      <c r="J15" s="152"/>
      <c r="M15" s="147">
        <f>C15-F15</f>
        <v>0</v>
      </c>
      <c r="N15" s="147">
        <f>G15-H15+I15-J15</f>
        <v>0</v>
      </c>
      <c r="O15" s="429">
        <f>M15-N15</f>
        <v>0</v>
      </c>
    </row>
    <row r="16" spans="1:15" ht="12.75" customHeight="1">
      <c r="A16" s="136" t="s">
        <v>39</v>
      </c>
      <c r="B16" s="137" t="s">
        <v>31</v>
      </c>
      <c r="C16" s="148" t="e">
        <f>C8+C12-C13-C14+C15-'Приложение № 2 к Листу 02'!C75</f>
        <v>#VALUE!</v>
      </c>
      <c r="D16" s="138" t="s">
        <v>115</v>
      </c>
      <c r="E16" s="137" t="s">
        <v>466</v>
      </c>
      <c r="F16" s="148" t="e">
        <f>F8+F12-F13-F14</f>
        <v>#VALUE!</v>
      </c>
      <c r="G16" s="153" t="e">
        <f>G13+G14</f>
        <v>#VALUE!</v>
      </c>
      <c r="H16" s="154" t="e">
        <f>H13</f>
        <v>#VALUE!</v>
      </c>
      <c r="I16" s="154" t="e">
        <f>I13</f>
        <v>#VALUE!</v>
      </c>
      <c r="J16" s="155">
        <f>J13</f>
        <v>188116</v>
      </c>
      <c r="M16" s="147" t="e">
        <f>C16-F16</f>
        <v>#VALUE!</v>
      </c>
      <c r="N16" s="147" t="e">
        <f>G16-H16+I16-J16</f>
        <v>#VALUE!</v>
      </c>
      <c r="O16" s="429" t="e">
        <f>M16-N16</f>
        <v>#VALUE!</v>
      </c>
    </row>
    <row r="17" spans="1:15" ht="62.25" customHeight="1">
      <c r="A17" s="139" t="s">
        <v>144</v>
      </c>
      <c r="B17" s="143" t="s">
        <v>40</v>
      </c>
      <c r="C17" s="12"/>
      <c r="D17" s="11" t="s">
        <v>116</v>
      </c>
      <c r="E17" s="12" t="s">
        <v>116</v>
      </c>
      <c r="F17" s="12" t="s">
        <v>116</v>
      </c>
      <c r="G17" s="12" t="s">
        <v>116</v>
      </c>
      <c r="H17" s="12" t="s">
        <v>116</v>
      </c>
      <c r="I17" s="12" t="s">
        <v>116</v>
      </c>
      <c r="J17" s="53" t="s">
        <v>116</v>
      </c>
      <c r="M17" s="457" t="s">
        <v>528</v>
      </c>
      <c r="N17" s="457"/>
      <c r="O17" s="457"/>
    </row>
    <row r="18" spans="1:10" ht="67.5" customHeight="1">
      <c r="A18" s="81" t="s">
        <v>190</v>
      </c>
      <c r="B18" s="142" t="s">
        <v>83</v>
      </c>
      <c r="C18" s="156"/>
      <c r="D18" s="11" t="s">
        <v>116</v>
      </c>
      <c r="E18" s="12" t="s">
        <v>116</v>
      </c>
      <c r="F18" s="12" t="s">
        <v>116</v>
      </c>
      <c r="G18" s="12" t="s">
        <v>116</v>
      </c>
      <c r="H18" s="12" t="s">
        <v>116</v>
      </c>
      <c r="I18" s="12" t="s">
        <v>116</v>
      </c>
      <c r="J18" s="53" t="s">
        <v>116</v>
      </c>
    </row>
    <row r="19" spans="1:10" ht="56.25" customHeight="1">
      <c r="A19" s="140" t="s">
        <v>191</v>
      </c>
      <c r="B19" s="308" t="s">
        <v>84</v>
      </c>
      <c r="C19" s="309"/>
      <c r="D19" s="310" t="s">
        <v>116</v>
      </c>
      <c r="E19" s="311" t="s">
        <v>116</v>
      </c>
      <c r="F19" s="311" t="s">
        <v>116</v>
      </c>
      <c r="G19" s="311" t="s">
        <v>116</v>
      </c>
      <c r="H19" s="311" t="s">
        <v>116</v>
      </c>
      <c r="I19" s="311" t="s">
        <v>116</v>
      </c>
      <c r="J19" s="312" t="s">
        <v>116</v>
      </c>
    </row>
    <row r="20" spans="1:10" ht="39.75" customHeight="1">
      <c r="A20" s="76" t="s">
        <v>422</v>
      </c>
      <c r="B20" s="143" t="s">
        <v>421</v>
      </c>
      <c r="C20" s="156" t="s">
        <v>20</v>
      </c>
      <c r="D20" s="11" t="s">
        <v>530</v>
      </c>
      <c r="E20" s="11" t="s">
        <v>138</v>
      </c>
      <c r="F20" s="11" t="s">
        <v>138</v>
      </c>
      <c r="G20" s="11" t="s">
        <v>138</v>
      </c>
      <c r="H20" s="11" t="s">
        <v>138</v>
      </c>
      <c r="I20" s="11" t="s">
        <v>138</v>
      </c>
      <c r="J20" s="11" t="s">
        <v>138</v>
      </c>
    </row>
    <row r="21" spans="1:10" ht="21" customHeight="1" thickBot="1">
      <c r="A21" s="313" t="s">
        <v>125</v>
      </c>
      <c r="B21" s="305"/>
      <c r="C21" s="307"/>
      <c r="D21" s="306"/>
      <c r="E21" s="307"/>
      <c r="F21" s="307"/>
      <c r="G21" s="307"/>
      <c r="H21" s="307"/>
      <c r="I21" s="307"/>
      <c r="J21" s="307"/>
    </row>
    <row r="22" spans="1:10" ht="53.25" customHeight="1">
      <c r="A22" s="97" t="s">
        <v>140</v>
      </c>
      <c r="B22" s="82" t="s">
        <v>128</v>
      </c>
      <c r="C22" s="194" t="e">
        <f>C8+C12</f>
        <v>#VALUE!</v>
      </c>
      <c r="D22" s="83" t="s">
        <v>138</v>
      </c>
      <c r="E22" s="83" t="s">
        <v>138</v>
      </c>
      <c r="F22" s="83" t="s">
        <v>138</v>
      </c>
      <c r="G22" s="83" t="s">
        <v>138</v>
      </c>
      <c r="H22" s="83" t="s">
        <v>138</v>
      </c>
      <c r="I22" s="83" t="s">
        <v>138</v>
      </c>
      <c r="J22" s="94" t="s">
        <v>138</v>
      </c>
    </row>
    <row r="23" spans="1:10" ht="58.5" customHeight="1" thickBot="1">
      <c r="A23" s="98" t="s">
        <v>141</v>
      </c>
      <c r="B23" s="84" t="s">
        <v>129</v>
      </c>
      <c r="C23" s="161" t="e">
        <f>C13+C14</f>
        <v>#VALUE!</v>
      </c>
      <c r="D23" s="59" t="s">
        <v>138</v>
      </c>
      <c r="E23" s="59" t="s">
        <v>138</v>
      </c>
      <c r="F23" s="59" t="s">
        <v>138</v>
      </c>
      <c r="G23" s="59" t="s">
        <v>138</v>
      </c>
      <c r="H23" s="59" t="s">
        <v>138</v>
      </c>
      <c r="I23" s="59" t="s">
        <v>138</v>
      </c>
      <c r="J23" s="95" t="s">
        <v>138</v>
      </c>
    </row>
    <row r="24" spans="1:10" ht="26.25" customHeight="1">
      <c r="A24" s="47"/>
      <c r="B24" s="48"/>
      <c r="C24" s="16"/>
      <c r="D24" s="24"/>
      <c r="E24" s="16"/>
      <c r="F24" s="88"/>
      <c r="G24" s="88"/>
      <c r="H24" s="88"/>
      <c r="I24" s="88"/>
      <c r="J24" s="88"/>
    </row>
    <row r="25" spans="1:10" ht="18.75" customHeight="1">
      <c r="A25" s="44" t="s">
        <v>117</v>
      </c>
      <c r="B25" s="45"/>
      <c r="C25" s="31" t="s">
        <v>609</v>
      </c>
      <c r="F25" s="460" t="s">
        <v>605</v>
      </c>
      <c r="G25" s="460"/>
      <c r="H25" s="460"/>
      <c r="I25" s="460"/>
      <c r="J25" s="460"/>
    </row>
    <row r="26" spans="1:10" ht="27.75" customHeight="1">
      <c r="A26" s="461" t="s">
        <v>118</v>
      </c>
      <c r="B26" s="461"/>
      <c r="C26" s="461"/>
      <c r="F26" s="461" t="s">
        <v>118</v>
      </c>
      <c r="G26" s="461"/>
      <c r="H26" s="461"/>
      <c r="I26" s="461"/>
      <c r="J26" s="461"/>
    </row>
  </sheetData>
  <sheetProtection/>
  <protectedRanges>
    <protectedRange sqref="C8:C23" name="Диапазон2"/>
    <protectedRange sqref="F1:J3" name="Диапазон1"/>
    <protectedRange sqref="F8:J16" name="Диапазон3"/>
  </protectedRanges>
  <mergeCells count="12">
    <mergeCell ref="F25:J25"/>
    <mergeCell ref="A26:C26"/>
    <mergeCell ref="F26:J26"/>
    <mergeCell ref="A5:A6"/>
    <mergeCell ref="B5:C5"/>
    <mergeCell ref="D5:D6"/>
    <mergeCell ref="E5:F5"/>
    <mergeCell ref="G5:H5"/>
    <mergeCell ref="M17:O17"/>
    <mergeCell ref="M6:O6"/>
    <mergeCell ref="M5:O5"/>
    <mergeCell ref="I5:J5"/>
  </mergeCells>
  <printOptions/>
  <pageMargins left="0.7874015748031497" right="0.1968503937007874" top="0.5905511811023623" bottom="0.3937007874015748" header="0.31496062992125984" footer="0.5118110236220472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23"/>
  <sheetViews>
    <sheetView zoomScalePageLayoutView="0" workbookViewId="0" topLeftCell="A5">
      <selection activeCell="D10" sqref="D10"/>
    </sheetView>
  </sheetViews>
  <sheetFormatPr defaultColWidth="9.00390625" defaultRowHeight="12.75"/>
  <cols>
    <col min="1" max="1" width="5.25390625" style="208" customWidth="1"/>
    <col min="2" max="2" width="69.25390625" style="240" customWidth="1"/>
    <col min="3" max="3" width="8.625" style="183" customWidth="1"/>
    <col min="4" max="4" width="21.75390625" style="277" customWidth="1"/>
    <col min="5" max="6" width="9.125" style="183" customWidth="1"/>
    <col min="7" max="7" width="12.75390625" style="183" bestFit="1" customWidth="1"/>
    <col min="8" max="16384" width="9.125" style="183" customWidth="1"/>
  </cols>
  <sheetData>
    <row r="1" spans="2:4" ht="14.25" customHeight="1" hidden="1">
      <c r="B1" s="209"/>
      <c r="C1" s="251"/>
      <c r="D1" s="252"/>
    </row>
    <row r="2" spans="1:4" ht="14.25" customHeight="1">
      <c r="A2" s="521" t="s">
        <v>296</v>
      </c>
      <c r="B2" s="521"/>
      <c r="C2" s="522">
        <f>'Внереализационные доходы'!C2</f>
        <v>507</v>
      </c>
      <c r="D2" s="522"/>
    </row>
    <row r="3" spans="1:4" ht="14.25" customHeight="1">
      <c r="A3" s="521" t="s">
        <v>136</v>
      </c>
      <c r="B3" s="521"/>
      <c r="C3" s="522">
        <f>'Внереализационные доходы'!C3</f>
        <v>0</v>
      </c>
      <c r="D3" s="522"/>
    </row>
    <row r="4" spans="1:4" ht="14.25" customHeight="1">
      <c r="A4" s="521" t="s">
        <v>297</v>
      </c>
      <c r="B4" s="521"/>
      <c r="C4" s="522" t="str">
        <f>'Внереализационные доходы'!C4</f>
        <v>1 квартал 2017</v>
      </c>
      <c r="D4" s="522"/>
    </row>
    <row r="5" spans="2:4" ht="14.25" customHeight="1">
      <c r="B5" s="212"/>
      <c r="C5" s="16"/>
      <c r="D5" s="253"/>
    </row>
    <row r="6" spans="2:4" ht="15" customHeight="1">
      <c r="B6" s="214" t="s">
        <v>502</v>
      </c>
      <c r="C6" s="254"/>
      <c r="D6" s="255"/>
    </row>
    <row r="7" spans="2:4" ht="15" customHeight="1">
      <c r="B7" s="216"/>
      <c r="C7" s="256"/>
      <c r="D7" s="255"/>
    </row>
    <row r="8" spans="1:4" ht="36" customHeight="1">
      <c r="A8" s="217" t="s">
        <v>299</v>
      </c>
      <c r="B8" s="218" t="s">
        <v>503</v>
      </c>
      <c r="C8" s="218" t="s">
        <v>42</v>
      </c>
      <c r="D8" s="257" t="s">
        <v>301</v>
      </c>
    </row>
    <row r="9" spans="1:4" ht="12.75">
      <c r="A9" s="220">
        <v>1</v>
      </c>
      <c r="B9" s="221">
        <v>2</v>
      </c>
      <c r="C9" s="221">
        <v>3</v>
      </c>
      <c r="D9" s="258">
        <v>4</v>
      </c>
    </row>
    <row r="10" spans="1:4" ht="38.25">
      <c r="A10" s="259">
        <v>1</v>
      </c>
      <c r="B10" s="260" t="s">
        <v>504</v>
      </c>
      <c r="C10" s="261" t="s">
        <v>47</v>
      </c>
      <c r="D10" s="432" t="s">
        <v>552</v>
      </c>
    </row>
    <row r="11" spans="1:4" ht="89.25">
      <c r="A11" s="259">
        <v>2</v>
      </c>
      <c r="B11" s="260" t="s">
        <v>347</v>
      </c>
      <c r="C11" s="261" t="s">
        <v>47</v>
      </c>
      <c r="D11" s="432" t="s">
        <v>557</v>
      </c>
    </row>
    <row r="12" spans="1:4" ht="14.25">
      <c r="A12" s="259">
        <v>3</v>
      </c>
      <c r="B12" s="260" t="s">
        <v>348</v>
      </c>
      <c r="C12" s="261" t="s">
        <v>47</v>
      </c>
      <c r="D12" s="262"/>
    </row>
    <row r="13" spans="1:4" ht="25.5">
      <c r="A13" s="259">
        <v>4</v>
      </c>
      <c r="B13" s="260" t="s">
        <v>351</v>
      </c>
      <c r="C13" s="261" t="s">
        <v>47</v>
      </c>
      <c r="D13" s="432" t="s">
        <v>553</v>
      </c>
    </row>
    <row r="14" spans="1:4" ht="71.25" customHeight="1">
      <c r="A14" s="263" t="s">
        <v>104</v>
      </c>
      <c r="B14" s="260" t="s">
        <v>512</v>
      </c>
      <c r="C14" s="261" t="s">
        <v>48</v>
      </c>
      <c r="D14" s="432" t="s">
        <v>559</v>
      </c>
    </row>
    <row r="15" spans="1:4" ht="51">
      <c r="A15" s="223">
        <v>6</v>
      </c>
      <c r="B15" s="260" t="s">
        <v>513</v>
      </c>
      <c r="C15" s="264" t="s">
        <v>507</v>
      </c>
      <c r="D15" s="432" t="s">
        <v>558</v>
      </c>
    </row>
    <row r="16" spans="1:5" ht="24.75" customHeight="1">
      <c r="A16" s="263" t="s">
        <v>508</v>
      </c>
      <c r="B16" s="260" t="s">
        <v>511</v>
      </c>
      <c r="C16" s="264" t="s">
        <v>50</v>
      </c>
      <c r="D16" s="437" t="s">
        <v>555</v>
      </c>
      <c r="E16" s="436" t="s">
        <v>556</v>
      </c>
    </row>
    <row r="17" spans="1:4" ht="25.5">
      <c r="A17" s="223">
        <v>8</v>
      </c>
      <c r="B17" s="260" t="s">
        <v>510</v>
      </c>
      <c r="C17" s="264" t="s">
        <v>50</v>
      </c>
      <c r="D17" s="432" t="s">
        <v>554</v>
      </c>
    </row>
    <row r="18" spans="1:4" s="232" customFormat="1" ht="67.5" customHeight="1">
      <c r="A18" s="229"/>
      <c r="B18" s="230" t="s">
        <v>514</v>
      </c>
      <c r="C18" s="272" t="s">
        <v>26</v>
      </c>
      <c r="D18" s="273">
        <f>SUM(D10:D17)</f>
        <v>0</v>
      </c>
    </row>
    <row r="19" spans="1:4" s="232" customFormat="1" ht="16.5" customHeight="1">
      <c r="A19" s="235"/>
      <c r="B19" s="239"/>
      <c r="C19" s="274"/>
      <c r="D19" s="275"/>
    </row>
    <row r="20" spans="1:4" s="232" customFormat="1" ht="16.5" customHeight="1">
      <c r="A20" s="235"/>
      <c r="B20" s="212" t="s">
        <v>117</v>
      </c>
      <c r="C20" s="16"/>
      <c r="D20" s="333" t="s">
        <v>613</v>
      </c>
    </row>
    <row r="21" spans="1:4" s="232" customFormat="1" ht="16.5" customHeight="1">
      <c r="A21" s="235"/>
      <c r="B21" s="212"/>
      <c r="C21" s="16"/>
      <c r="D21" s="275"/>
    </row>
    <row r="22" spans="1:4" s="232" customFormat="1" ht="16.5" customHeight="1">
      <c r="A22" s="235"/>
      <c r="B22" s="238" t="s">
        <v>132</v>
      </c>
      <c r="C22" s="276"/>
      <c r="D22" s="333" t="s">
        <v>608</v>
      </c>
    </row>
    <row r="23" spans="1:4" s="232" customFormat="1" ht="16.5" customHeight="1">
      <c r="A23" s="235"/>
      <c r="B23" s="239"/>
      <c r="C23" s="274"/>
      <c r="D23" s="275"/>
    </row>
  </sheetData>
  <sheetProtection/>
  <mergeCells count="6">
    <mergeCell ref="A4:B4"/>
    <mergeCell ref="C4:D4"/>
    <mergeCell ref="A2:B2"/>
    <mergeCell ref="C2:D2"/>
    <mergeCell ref="A3:B3"/>
    <mergeCell ref="C3:D3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29">
      <selection activeCell="H45" sqref="H45"/>
    </sheetView>
  </sheetViews>
  <sheetFormatPr defaultColWidth="9.00390625" defaultRowHeight="12.75"/>
  <cols>
    <col min="1" max="1" width="5.25390625" style="208" customWidth="1"/>
    <col min="2" max="2" width="69.25390625" style="240" customWidth="1"/>
    <col min="3" max="3" width="8.625" style="183" customWidth="1"/>
    <col min="4" max="4" width="21.75390625" style="277" customWidth="1"/>
    <col min="5" max="5" width="9.125" style="183" customWidth="1"/>
    <col min="6" max="6" width="13.375" style="183" bestFit="1" customWidth="1"/>
    <col min="7" max="7" width="12.75390625" style="183" bestFit="1" customWidth="1"/>
    <col min="8" max="16384" width="9.125" style="183" customWidth="1"/>
  </cols>
  <sheetData>
    <row r="1" spans="2:4" ht="14.25" customHeight="1" hidden="1">
      <c r="B1" s="209"/>
      <c r="C1" s="251"/>
      <c r="D1" s="252"/>
    </row>
    <row r="2" spans="1:4" ht="14.25" customHeight="1">
      <c r="A2" s="521" t="s">
        <v>296</v>
      </c>
      <c r="B2" s="521"/>
      <c r="C2" s="522">
        <f>'Прямые расходы'!C2:D2</f>
        <v>507</v>
      </c>
      <c r="D2" s="522"/>
    </row>
    <row r="3" spans="1:4" ht="14.25" customHeight="1">
      <c r="A3" s="521" t="s">
        <v>136</v>
      </c>
      <c r="B3" s="521"/>
      <c r="C3" s="522">
        <f>'Прямые расходы'!C3:D3</f>
        <v>0</v>
      </c>
      <c r="D3" s="522"/>
    </row>
    <row r="4" spans="1:4" ht="14.25" customHeight="1">
      <c r="A4" s="521" t="s">
        <v>297</v>
      </c>
      <c r="B4" s="521"/>
      <c r="C4" s="522" t="str">
        <f>'Прямые расходы'!C4:D4</f>
        <v>1 квартал 2017</v>
      </c>
      <c r="D4" s="522"/>
    </row>
    <row r="5" spans="2:4" ht="14.25" customHeight="1">
      <c r="B5" s="212"/>
      <c r="C5" s="16"/>
      <c r="D5" s="253"/>
    </row>
    <row r="6" spans="2:4" ht="15" customHeight="1">
      <c r="B6" s="214" t="s">
        <v>339</v>
      </c>
      <c r="C6" s="254"/>
      <c r="D6" s="255"/>
    </row>
    <row r="7" spans="2:4" ht="15" customHeight="1">
      <c r="B7" s="216"/>
      <c r="C7" s="256"/>
      <c r="D7" s="255"/>
    </row>
    <row r="8" spans="1:4" ht="36" customHeight="1">
      <c r="A8" s="217" t="s">
        <v>299</v>
      </c>
      <c r="B8" s="218" t="s">
        <v>340</v>
      </c>
      <c r="C8" s="218" t="s">
        <v>341</v>
      </c>
      <c r="D8" s="257" t="s">
        <v>301</v>
      </c>
    </row>
    <row r="9" spans="1:4" ht="12.75">
      <c r="A9" s="220">
        <v>1</v>
      </c>
      <c r="B9" s="221">
        <v>2</v>
      </c>
      <c r="C9" s="221">
        <v>3</v>
      </c>
      <c r="D9" s="258">
        <v>4</v>
      </c>
    </row>
    <row r="10" spans="1:4" ht="89.25">
      <c r="A10" s="259">
        <v>1</v>
      </c>
      <c r="B10" s="260" t="s">
        <v>527</v>
      </c>
      <c r="C10" s="261" t="s">
        <v>151</v>
      </c>
      <c r="D10" s="262" t="str">
        <f>'Приложение № 2 к Листу 02'!C18</f>
        <v>20.5 НУ АУП Страховые взносы на обязат пенс мед соц страхование + 20.5 НУ Суммы налогов и сборов+ 91.02 Налоги и сборы</v>
      </c>
    </row>
    <row r="11" spans="1:4" ht="14.25">
      <c r="A11" s="263" t="s">
        <v>44</v>
      </c>
      <c r="B11" s="260" t="s">
        <v>393</v>
      </c>
      <c r="C11" s="261" t="s">
        <v>342</v>
      </c>
      <c r="D11" s="262">
        <f>'Приложение № 2 к Листу 02'!C19+'Приложение № 2 к Листу 02'!C20</f>
        <v>188116</v>
      </c>
    </row>
    <row r="12" spans="1:4" ht="51">
      <c r="A12" s="259">
        <v>3</v>
      </c>
      <c r="B12" s="260" t="s">
        <v>343</v>
      </c>
      <c r="C12" s="264"/>
      <c r="D12" s="432" t="s">
        <v>560</v>
      </c>
    </row>
    <row r="13" spans="1:4" ht="51">
      <c r="A13" s="263" t="s">
        <v>254</v>
      </c>
      <c r="B13" s="260" t="s">
        <v>344</v>
      </c>
      <c r="C13" s="264"/>
      <c r="D13" s="432" t="s">
        <v>585</v>
      </c>
    </row>
    <row r="14" spans="1:4" ht="14.25">
      <c r="A14" s="259">
        <v>5</v>
      </c>
      <c r="B14" s="260" t="s">
        <v>345</v>
      </c>
      <c r="C14" s="264"/>
      <c r="D14" s="262"/>
    </row>
    <row r="15" spans="1:4" ht="14.25">
      <c r="A15" s="263" t="s">
        <v>346</v>
      </c>
      <c r="B15" s="260" t="s">
        <v>350</v>
      </c>
      <c r="C15" s="264"/>
      <c r="D15" s="262"/>
    </row>
    <row r="16" spans="1:4" ht="107.25" customHeight="1">
      <c r="A16" s="259">
        <v>7</v>
      </c>
      <c r="B16" s="260" t="s">
        <v>353</v>
      </c>
      <c r="C16" s="264"/>
      <c r="D16" s="432" t="s">
        <v>561</v>
      </c>
    </row>
    <row r="17" spans="1:4" ht="14.25">
      <c r="A17" s="263" t="s">
        <v>349</v>
      </c>
      <c r="B17" s="260" t="s">
        <v>354</v>
      </c>
      <c r="C17" s="264"/>
      <c r="D17" s="262"/>
    </row>
    <row r="18" spans="1:4" ht="17.25" customHeight="1">
      <c r="A18" s="259">
        <v>9</v>
      </c>
      <c r="B18" s="260" t="s">
        <v>356</v>
      </c>
      <c r="C18" s="264"/>
      <c r="D18" s="262"/>
    </row>
    <row r="19" spans="1:4" ht="63.75">
      <c r="A19" s="263" t="s">
        <v>352</v>
      </c>
      <c r="B19" s="260" t="s">
        <v>357</v>
      </c>
      <c r="C19" s="264"/>
      <c r="D19" s="440" t="s">
        <v>584</v>
      </c>
    </row>
    <row r="20" spans="1:4" ht="76.5">
      <c r="A20" s="259">
        <v>11</v>
      </c>
      <c r="B20" s="260" t="s">
        <v>359</v>
      </c>
      <c r="C20" s="264" t="s">
        <v>273</v>
      </c>
      <c r="D20" s="262" t="str">
        <f>'Приложение № 2 к Листу 02'!C27</f>
        <v>20.3 НУ - 20.3 НУ Основное производство (з/пл)-20.3НУ Оплата отпусков (основных сотрудников)</v>
      </c>
    </row>
    <row r="21" spans="1:4" ht="14.25">
      <c r="A21" s="263" t="s">
        <v>355</v>
      </c>
      <c r="B21" s="260" t="s">
        <v>360</v>
      </c>
      <c r="C21" s="264" t="s">
        <v>159</v>
      </c>
      <c r="D21" s="265" t="str">
        <f>'Приложение № 2 к Листу 02'!C42</f>
        <v>20.5 НУ Добровольное страхование сотрудников от НС</v>
      </c>
    </row>
    <row r="22" spans="1:4" ht="14.25">
      <c r="A22" s="259">
        <v>13</v>
      </c>
      <c r="B22" s="260" t="s">
        <v>362</v>
      </c>
      <c r="C22" s="264" t="s">
        <v>231</v>
      </c>
      <c r="D22" s="262"/>
    </row>
    <row r="23" spans="1:5" ht="14.25">
      <c r="A23" s="263" t="s">
        <v>358</v>
      </c>
      <c r="B23" s="260" t="s">
        <v>363</v>
      </c>
      <c r="C23" s="264"/>
      <c r="D23" s="438">
        <v>44716</v>
      </c>
      <c r="E23" s="436" t="s">
        <v>562</v>
      </c>
    </row>
    <row r="24" spans="1:4" ht="14.25">
      <c r="A24" s="259">
        <v>15</v>
      </c>
      <c r="B24" s="260" t="s">
        <v>365</v>
      </c>
      <c r="C24" s="266"/>
      <c r="D24" s="262"/>
    </row>
    <row r="25" spans="1:4" ht="45" customHeight="1">
      <c r="A25" s="263" t="s">
        <v>361</v>
      </c>
      <c r="B25" s="267" t="s">
        <v>414</v>
      </c>
      <c r="C25" s="284"/>
      <c r="D25" s="439" t="s">
        <v>563</v>
      </c>
    </row>
    <row r="26" spans="1:4" ht="30" customHeight="1">
      <c r="A26" s="259">
        <v>17</v>
      </c>
      <c r="B26" s="267" t="s">
        <v>367</v>
      </c>
      <c r="C26" s="284"/>
      <c r="D26" s="439" t="s">
        <v>564</v>
      </c>
    </row>
    <row r="27" spans="1:4" ht="12.75" customHeight="1">
      <c r="A27" s="263" t="s">
        <v>364</v>
      </c>
      <c r="B27" s="268" t="s">
        <v>368</v>
      </c>
      <c r="C27" s="284"/>
      <c r="D27" s="439" t="s">
        <v>586</v>
      </c>
    </row>
    <row r="28" spans="1:4" ht="51">
      <c r="A28" s="259">
        <v>19</v>
      </c>
      <c r="B28" s="260" t="s">
        <v>370</v>
      </c>
      <c r="C28" s="85" t="s">
        <v>236</v>
      </c>
      <c r="D28" s="262" t="str">
        <f>'Приложение № 2 к Листу 02'!C50</f>
        <v>20.5 НУ Расходы на страх-е имущ-ва (принимаемое к налогооблож)</v>
      </c>
    </row>
    <row r="29" spans="1:4" ht="38.25">
      <c r="A29" s="263" t="s">
        <v>366</v>
      </c>
      <c r="B29" s="260" t="s">
        <v>467</v>
      </c>
      <c r="C29" s="264"/>
      <c r="D29" s="440" t="s">
        <v>577</v>
      </c>
    </row>
    <row r="30" spans="1:4" ht="25.5">
      <c r="A30" s="259">
        <v>21</v>
      </c>
      <c r="B30" s="260" t="s">
        <v>415</v>
      </c>
      <c r="C30" s="264" t="s">
        <v>177</v>
      </c>
      <c r="D30" s="432" t="s">
        <v>565</v>
      </c>
    </row>
    <row r="31" spans="1:4" ht="14.25">
      <c r="A31" s="263" t="s">
        <v>369</v>
      </c>
      <c r="B31" s="260" t="s">
        <v>372</v>
      </c>
      <c r="C31" s="264" t="s">
        <v>178</v>
      </c>
      <c r="D31" s="156" t="str">
        <f>'Приложение № 2 к Листу 02'!C53</f>
        <v>20.5 НУ суточные (по норме) + 20.5НУ Проживание (по норме) +20.5НУ Расходы на проездные документы</v>
      </c>
    </row>
    <row r="32" spans="1:4" ht="38.25">
      <c r="A32" s="259">
        <v>23</v>
      </c>
      <c r="B32" s="260" t="s">
        <v>374</v>
      </c>
      <c r="C32" s="264" t="s">
        <v>179</v>
      </c>
      <c r="D32" s="269" t="str">
        <f>'Приложение № 2 к Листу 02'!C54</f>
        <v>20.5 НУ Представительские расходы</v>
      </c>
    </row>
    <row r="33" spans="1:4" ht="14.25">
      <c r="A33" s="263" t="s">
        <v>371</v>
      </c>
      <c r="B33" s="260" t="s">
        <v>375</v>
      </c>
      <c r="C33" s="264" t="s">
        <v>180</v>
      </c>
      <c r="D33" s="262"/>
    </row>
    <row r="34" spans="1:4" ht="25.5">
      <c r="A34" s="259">
        <v>25</v>
      </c>
      <c r="B34" s="267" t="s">
        <v>377</v>
      </c>
      <c r="C34" s="264">
        <v>155</v>
      </c>
      <c r="D34" s="262" t="str">
        <f>'Приложение № 2 к Листу 02'!C56</f>
        <v>20.5 НУ Расходы на рекламу</v>
      </c>
    </row>
    <row r="35" spans="1:4" ht="38.25">
      <c r="A35" s="263" t="s">
        <v>373</v>
      </c>
      <c r="B35" s="260" t="s">
        <v>378</v>
      </c>
      <c r="C35" s="270"/>
      <c r="D35" s="432" t="s">
        <v>566</v>
      </c>
    </row>
    <row r="36" spans="1:4" ht="25.5">
      <c r="A36" s="259">
        <v>27</v>
      </c>
      <c r="B36" s="260" t="s">
        <v>380</v>
      </c>
      <c r="C36" s="264"/>
      <c r="D36" s="432" t="s">
        <v>567</v>
      </c>
    </row>
    <row r="37" spans="1:4" ht="42.75" customHeight="1">
      <c r="A37" s="263" t="s">
        <v>376</v>
      </c>
      <c r="B37" s="260" t="s">
        <v>381</v>
      </c>
      <c r="C37" s="264"/>
      <c r="D37" s="432" t="s">
        <v>570</v>
      </c>
    </row>
    <row r="38" spans="1:4" ht="38.25">
      <c r="A38" s="259">
        <v>29</v>
      </c>
      <c r="B38" s="260" t="s">
        <v>383</v>
      </c>
      <c r="C38" s="264"/>
      <c r="D38" s="432" t="s">
        <v>568</v>
      </c>
    </row>
    <row r="39" spans="1:4" ht="38.25">
      <c r="A39" s="263" t="s">
        <v>379</v>
      </c>
      <c r="B39" s="260" t="s">
        <v>384</v>
      </c>
      <c r="C39" s="264"/>
      <c r="D39" s="432" t="s">
        <v>569</v>
      </c>
    </row>
    <row r="40" spans="1:4" ht="38.25">
      <c r="A40" s="259">
        <v>31</v>
      </c>
      <c r="B40" s="260" t="s">
        <v>386</v>
      </c>
      <c r="C40" s="264"/>
      <c r="D40" s="432" t="s">
        <v>571</v>
      </c>
    </row>
    <row r="41" spans="1:4" ht="25.5">
      <c r="A41" s="263" t="s">
        <v>382</v>
      </c>
      <c r="B41" s="260" t="s">
        <v>387</v>
      </c>
      <c r="C41" s="264"/>
      <c r="D41" s="432" t="s">
        <v>572</v>
      </c>
    </row>
    <row r="42" spans="1:4" ht="25.5">
      <c r="A42" s="259">
        <v>33</v>
      </c>
      <c r="B42" s="260" t="s">
        <v>389</v>
      </c>
      <c r="C42" s="264"/>
      <c r="D42" s="432" t="s">
        <v>573</v>
      </c>
    </row>
    <row r="43" spans="1:4" s="232" customFormat="1" ht="38.25">
      <c r="A43" s="263" t="s">
        <v>385</v>
      </c>
      <c r="B43" s="260" t="s">
        <v>432</v>
      </c>
      <c r="C43" s="271"/>
      <c r="D43" s="440" t="s">
        <v>574</v>
      </c>
    </row>
    <row r="44" spans="1:4" ht="38.25">
      <c r="A44" s="259">
        <v>35</v>
      </c>
      <c r="B44" s="240" t="s">
        <v>390</v>
      </c>
      <c r="C44" s="270"/>
      <c r="D44" s="432" t="s">
        <v>575</v>
      </c>
    </row>
    <row r="45" spans="1:4" ht="102">
      <c r="A45" s="263" t="s">
        <v>388</v>
      </c>
      <c r="B45" s="245" t="s">
        <v>391</v>
      </c>
      <c r="C45" s="270"/>
      <c r="D45" s="432" t="s">
        <v>576</v>
      </c>
    </row>
    <row r="46" spans="1:4" ht="102">
      <c r="A46" s="423" t="s">
        <v>515</v>
      </c>
      <c r="B46" s="424" t="s">
        <v>399</v>
      </c>
      <c r="C46" s="425"/>
      <c r="D46" s="443" t="s">
        <v>587</v>
      </c>
    </row>
    <row r="47" spans="1:4" s="232" customFormat="1" ht="27" customHeight="1">
      <c r="A47" s="229"/>
      <c r="B47" s="230" t="s">
        <v>517</v>
      </c>
      <c r="C47" s="272" t="s">
        <v>29</v>
      </c>
      <c r="D47" s="273">
        <f>SUM(D10:D46)</f>
        <v>232832</v>
      </c>
    </row>
    <row r="48" spans="1:4" s="232" customFormat="1" ht="12.75" customHeight="1">
      <c r="A48" s="233"/>
      <c r="B48" s="420"/>
      <c r="C48" s="421"/>
      <c r="D48" s="422"/>
    </row>
    <row r="49" spans="1:4" s="232" customFormat="1" ht="52.5" customHeight="1">
      <c r="A49" s="233"/>
      <c r="B49" s="230" t="s">
        <v>516</v>
      </c>
      <c r="C49" s="272"/>
      <c r="D49" s="435" t="s">
        <v>580</v>
      </c>
    </row>
    <row r="50" spans="1:4" s="232" customFormat="1" ht="23.25" customHeight="1">
      <c r="A50" s="523" t="s">
        <v>429</v>
      </c>
      <c r="B50" s="524"/>
      <c r="C50" s="524"/>
      <c r="D50" s="524"/>
    </row>
    <row r="51" spans="1:4" s="232" customFormat="1" ht="42" customHeight="1">
      <c r="A51" s="461" t="s">
        <v>392</v>
      </c>
      <c r="B51" s="461"/>
      <c r="C51" s="461"/>
      <c r="D51" s="461"/>
    </row>
    <row r="52" spans="1:4" s="232" customFormat="1" ht="16.5" customHeight="1">
      <c r="A52" s="235"/>
      <c r="B52" s="239"/>
      <c r="C52" s="274"/>
      <c r="D52" s="275"/>
    </row>
    <row r="53" spans="1:4" s="232" customFormat="1" ht="16.5" customHeight="1">
      <c r="A53" s="235"/>
      <c r="B53" s="212" t="s">
        <v>117</v>
      </c>
      <c r="C53" s="16"/>
      <c r="D53" s="333" t="s">
        <v>613</v>
      </c>
    </row>
    <row r="54" spans="1:4" s="232" customFormat="1" ht="16.5" customHeight="1">
      <c r="A54" s="235"/>
      <c r="B54" s="212"/>
      <c r="C54" s="16"/>
      <c r="D54" s="275"/>
    </row>
    <row r="55" spans="1:4" s="232" customFormat="1" ht="16.5" customHeight="1">
      <c r="A55" s="235"/>
      <c r="B55" s="238" t="s">
        <v>132</v>
      </c>
      <c r="C55" s="276"/>
      <c r="D55" s="333" t="s">
        <v>608</v>
      </c>
    </row>
    <row r="56" spans="1:4" s="232" customFormat="1" ht="16.5" customHeight="1">
      <c r="A56" s="235"/>
      <c r="B56" s="239"/>
      <c r="C56" s="274"/>
      <c r="D56" s="275"/>
    </row>
  </sheetData>
  <sheetProtection/>
  <mergeCells count="8">
    <mergeCell ref="A51:D51"/>
    <mergeCell ref="A50:D50"/>
    <mergeCell ref="C2:D2"/>
    <mergeCell ref="C3:D3"/>
    <mergeCell ref="A2:B2"/>
    <mergeCell ref="A3:B3"/>
    <mergeCell ref="A4:B4"/>
    <mergeCell ref="C4:D4"/>
  </mergeCells>
  <printOptions/>
  <pageMargins left="0.7086614173228347" right="0.7086614173228347" top="0.7480314960629921" bottom="0.1968503937007874" header="0.31496062992125984" footer="0.31496062992125984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35"/>
  <sheetViews>
    <sheetView zoomScalePageLayoutView="0" workbookViewId="0" topLeftCell="A1">
      <selection activeCell="P27" sqref="P27"/>
    </sheetView>
  </sheetViews>
  <sheetFormatPr defaultColWidth="9.00390625" defaultRowHeight="12.75"/>
  <cols>
    <col min="1" max="1" width="4.25390625" style="208" customWidth="1"/>
    <col min="2" max="2" width="70.375" style="240" customWidth="1"/>
    <col min="3" max="3" width="21.75390625" style="241" customWidth="1"/>
    <col min="4" max="16384" width="9.125" style="183" customWidth="1"/>
  </cols>
  <sheetData>
    <row r="1" spans="2:3" ht="0.75" customHeight="1">
      <c r="B1" s="209"/>
      <c r="C1" s="210"/>
    </row>
    <row r="2" spans="1:3" s="316" customFormat="1" ht="15.75" customHeight="1">
      <c r="A2" s="525" t="s">
        <v>296</v>
      </c>
      <c r="B2" s="525"/>
      <c r="C2" s="336">
        <f>'Косвенные расходы'!C2:D2</f>
        <v>507</v>
      </c>
    </row>
    <row r="3" spans="1:3" s="316" customFormat="1" ht="14.25" customHeight="1">
      <c r="A3" s="525" t="s">
        <v>136</v>
      </c>
      <c r="B3" s="525"/>
      <c r="C3" s="336">
        <f>'Косвенные расходы'!C3:D3</f>
        <v>0</v>
      </c>
    </row>
    <row r="4" spans="1:3" s="316" customFormat="1" ht="14.25" customHeight="1">
      <c r="A4" s="525" t="s">
        <v>297</v>
      </c>
      <c r="B4" s="525"/>
      <c r="C4" s="337" t="str">
        <f>'Косвенные расходы'!C4:D4</f>
        <v>1 квартал 2017</v>
      </c>
    </row>
    <row r="5" spans="1:3" s="316" customFormat="1" ht="14.25" customHeight="1">
      <c r="A5" s="318"/>
      <c r="B5" s="319"/>
      <c r="C5" s="320"/>
    </row>
    <row r="6" spans="1:3" s="316" customFormat="1" ht="15" customHeight="1">
      <c r="A6" s="318"/>
      <c r="B6" s="321" t="s">
        <v>321</v>
      </c>
      <c r="C6" s="322"/>
    </row>
    <row r="7" spans="1:3" s="316" customFormat="1" ht="15" customHeight="1">
      <c r="A7" s="318"/>
      <c r="B7" s="323"/>
      <c r="C7" s="322"/>
    </row>
    <row r="8" spans="1:3" s="316" customFormat="1" ht="36" customHeight="1">
      <c r="A8" s="324" t="s">
        <v>299</v>
      </c>
      <c r="B8" s="325" t="s">
        <v>322</v>
      </c>
      <c r="C8" s="326" t="s">
        <v>301</v>
      </c>
    </row>
    <row r="9" spans="1:3" s="316" customFormat="1" ht="12.75">
      <c r="A9" s="327">
        <v>1</v>
      </c>
      <c r="B9" s="328">
        <v>2</v>
      </c>
      <c r="C9" s="329">
        <v>4</v>
      </c>
    </row>
    <row r="10" spans="1:3" s="317" customFormat="1" ht="18" customHeight="1">
      <c r="A10" s="330">
        <v>1</v>
      </c>
      <c r="B10" s="246" t="s">
        <v>323</v>
      </c>
      <c r="C10" s="334"/>
    </row>
    <row r="11" spans="1:3" s="317" customFormat="1" ht="18" customHeight="1">
      <c r="A11" s="330">
        <v>2</v>
      </c>
      <c r="B11" s="246" t="s">
        <v>324</v>
      </c>
      <c r="C11" s="334"/>
    </row>
    <row r="12" spans="1:3" s="317" customFormat="1" ht="18" customHeight="1">
      <c r="A12" s="330">
        <v>3</v>
      </c>
      <c r="B12" s="246" t="s">
        <v>430</v>
      </c>
      <c r="C12" s="334"/>
    </row>
    <row r="13" spans="1:3" s="317" customFormat="1" ht="18" customHeight="1">
      <c r="A13" s="330">
        <v>4</v>
      </c>
      <c r="B13" s="246" t="s">
        <v>325</v>
      </c>
      <c r="C13" s="334"/>
    </row>
    <row r="14" spans="1:3" s="317" customFormat="1" ht="18" customHeight="1">
      <c r="A14" s="330">
        <v>5</v>
      </c>
      <c r="B14" s="246" t="s">
        <v>326</v>
      </c>
      <c r="C14" s="334"/>
    </row>
    <row r="15" spans="1:3" s="317" customFormat="1" ht="18" customHeight="1">
      <c r="A15" s="330">
        <v>6</v>
      </c>
      <c r="B15" s="246" t="s">
        <v>327</v>
      </c>
      <c r="C15" s="334"/>
    </row>
    <row r="16" spans="1:3" s="317" customFormat="1" ht="57.75" customHeight="1">
      <c r="A16" s="330">
        <v>7</v>
      </c>
      <c r="B16" s="246" t="s">
        <v>338</v>
      </c>
      <c r="C16" s="334" t="s">
        <v>578</v>
      </c>
    </row>
    <row r="17" spans="1:3" s="317" customFormat="1" ht="18" customHeight="1">
      <c r="A17" s="330">
        <v>8</v>
      </c>
      <c r="B17" s="246" t="s">
        <v>328</v>
      </c>
      <c r="C17" s="334"/>
    </row>
    <row r="18" spans="1:3" s="317" customFormat="1" ht="67.5" customHeight="1">
      <c r="A18" s="330">
        <v>9</v>
      </c>
      <c r="B18" s="246" t="s">
        <v>329</v>
      </c>
      <c r="C18" s="334"/>
    </row>
    <row r="19" spans="1:3" s="317" customFormat="1" ht="18" customHeight="1">
      <c r="A19" s="330">
        <v>10</v>
      </c>
      <c r="B19" s="246" t="s">
        <v>330</v>
      </c>
      <c r="C19" s="334"/>
    </row>
    <row r="20" spans="1:3" s="317" customFormat="1" ht="18" customHeight="1">
      <c r="A20" s="330">
        <v>11</v>
      </c>
      <c r="B20" s="246" t="s">
        <v>331</v>
      </c>
      <c r="C20" s="334"/>
    </row>
    <row r="21" spans="1:3" s="317" customFormat="1" ht="18" customHeight="1">
      <c r="A21" s="330">
        <v>12</v>
      </c>
      <c r="B21" s="246" t="s">
        <v>332</v>
      </c>
      <c r="C21" s="334"/>
    </row>
    <row r="22" spans="1:3" s="317" customFormat="1" ht="24" customHeight="1">
      <c r="A22" s="330">
        <v>13</v>
      </c>
      <c r="B22" s="246" t="s">
        <v>333</v>
      </c>
      <c r="C22" s="334"/>
    </row>
    <row r="23" spans="1:3" s="317" customFormat="1" ht="27.75" customHeight="1">
      <c r="A23" s="330">
        <v>14</v>
      </c>
      <c r="B23" s="246" t="s">
        <v>334</v>
      </c>
      <c r="C23" s="334"/>
    </row>
    <row r="24" spans="1:3" s="317" customFormat="1" ht="18" customHeight="1">
      <c r="A24" s="330">
        <v>15</v>
      </c>
      <c r="B24" s="246" t="s">
        <v>335</v>
      </c>
      <c r="C24" s="334"/>
    </row>
    <row r="25" spans="1:3" s="317" customFormat="1" ht="18" customHeight="1">
      <c r="A25" s="330">
        <v>16</v>
      </c>
      <c r="B25" s="246" t="s">
        <v>401</v>
      </c>
      <c r="C25" s="334"/>
    </row>
    <row r="26" spans="1:3" s="317" customFormat="1" ht="18" customHeight="1">
      <c r="A26" s="330">
        <v>17</v>
      </c>
      <c r="B26" s="246" t="s">
        <v>336</v>
      </c>
      <c r="C26" s="334"/>
    </row>
    <row r="27" spans="1:3" s="317" customFormat="1" ht="18" customHeight="1">
      <c r="A27" s="330">
        <v>18</v>
      </c>
      <c r="B27" s="246" t="s">
        <v>403</v>
      </c>
      <c r="C27" s="334"/>
    </row>
    <row r="28" spans="1:3" s="247" customFormat="1" ht="18" customHeight="1">
      <c r="A28" s="331"/>
      <c r="B28" s="332" t="s">
        <v>337</v>
      </c>
      <c r="C28" s="335">
        <f>SUM(C10:C27)</f>
        <v>0</v>
      </c>
    </row>
    <row r="29" spans="1:3" s="247" customFormat="1" ht="18" customHeight="1">
      <c r="A29" s="248"/>
      <c r="B29" s="249"/>
      <c r="C29" s="250"/>
    </row>
    <row r="30" spans="1:4" s="247" customFormat="1" ht="44.25" customHeight="1">
      <c r="A30" s="461" t="s">
        <v>396</v>
      </c>
      <c r="B30" s="461"/>
      <c r="C30" s="461"/>
      <c r="D30" s="2"/>
    </row>
    <row r="31" spans="1:3" s="247" customFormat="1" ht="18" customHeight="1">
      <c r="A31" s="248"/>
      <c r="B31" s="249"/>
      <c r="C31" s="250"/>
    </row>
    <row r="32" spans="1:3" s="247" customFormat="1" ht="18" customHeight="1">
      <c r="A32" s="248"/>
      <c r="B32" s="249"/>
      <c r="C32" s="250"/>
    </row>
    <row r="33" spans="1:3" s="232" customFormat="1" ht="16.5" customHeight="1">
      <c r="A33" s="235"/>
      <c r="B33" s="212" t="s">
        <v>117</v>
      </c>
      <c r="C33" s="236" t="s">
        <v>613</v>
      </c>
    </row>
    <row r="34" spans="1:3" s="232" customFormat="1" ht="16.5" customHeight="1">
      <c r="A34" s="235"/>
      <c r="B34" s="212"/>
      <c r="C34" s="237"/>
    </row>
    <row r="35" spans="1:3" s="232" customFormat="1" ht="16.5" customHeight="1">
      <c r="A35" s="235"/>
      <c r="B35" s="238" t="s">
        <v>132</v>
      </c>
      <c r="C35" s="236" t="s">
        <v>608</v>
      </c>
    </row>
  </sheetData>
  <sheetProtection insertRows="0" deleteRows="0"/>
  <mergeCells count="4">
    <mergeCell ref="A2:B2"/>
    <mergeCell ref="A3:B3"/>
    <mergeCell ref="A4:B4"/>
    <mergeCell ref="A30:C30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33"/>
  <sheetViews>
    <sheetView zoomScalePageLayoutView="0" workbookViewId="0" topLeftCell="A4">
      <selection activeCell="Q19" sqref="Q19"/>
    </sheetView>
  </sheetViews>
  <sheetFormatPr defaultColWidth="9.00390625" defaultRowHeight="12.75"/>
  <cols>
    <col min="1" max="1" width="74.00390625" style="285" customWidth="1"/>
    <col min="2" max="2" width="17.125" style="285" customWidth="1"/>
    <col min="3" max="3" width="12.625" style="285" customWidth="1"/>
  </cols>
  <sheetData>
    <row r="1" spans="1:4" ht="15">
      <c r="A1" s="287" t="s">
        <v>296</v>
      </c>
      <c r="B1" s="526">
        <f>'Внереализационные расходы'!C2</f>
        <v>507</v>
      </c>
      <c r="C1" s="527"/>
      <c r="D1" s="281"/>
    </row>
    <row r="2" spans="1:4" ht="15">
      <c r="A2" s="287" t="s">
        <v>136</v>
      </c>
      <c r="B2" s="526">
        <f>'Внереализационные расходы'!C3</f>
        <v>0</v>
      </c>
      <c r="C2" s="527"/>
      <c r="D2" s="281"/>
    </row>
    <row r="3" spans="1:4" ht="15">
      <c r="A3" s="287" t="s">
        <v>297</v>
      </c>
      <c r="B3" s="526" t="str">
        <f>'Внереализационные расходы'!C4</f>
        <v>1 квартал 2017</v>
      </c>
      <c r="C3" s="527"/>
      <c r="D3" s="281"/>
    </row>
    <row r="4" spans="1:4" ht="15">
      <c r="A4" s="288"/>
      <c r="B4" s="289"/>
      <c r="C4" s="289"/>
      <c r="D4" s="281"/>
    </row>
    <row r="5" spans="1:4" ht="15">
      <c r="A5" s="290"/>
      <c r="B5" s="291" t="s">
        <v>405</v>
      </c>
      <c r="D5" s="281"/>
    </row>
    <row r="6" spans="1:4" ht="15">
      <c r="A6" s="290"/>
      <c r="B6" s="290"/>
      <c r="C6" s="290"/>
      <c r="D6" s="281"/>
    </row>
    <row r="7" spans="1:4" ht="15">
      <c r="A7" s="290"/>
      <c r="B7" s="288"/>
      <c r="C7" s="290"/>
      <c r="D7" s="281"/>
    </row>
    <row r="8" spans="1:4" ht="15.75" customHeight="1">
      <c r="A8" s="528" t="s">
        <v>411</v>
      </c>
      <c r="B8" s="529" t="s">
        <v>406</v>
      </c>
      <c r="C8" s="528" t="s">
        <v>407</v>
      </c>
      <c r="D8" s="282"/>
    </row>
    <row r="9" spans="1:4" ht="15.75" customHeight="1">
      <c r="A9" s="528"/>
      <c r="B9" s="529"/>
      <c r="C9" s="528"/>
      <c r="D9" s="282"/>
    </row>
    <row r="10" spans="1:4" ht="92.25" customHeight="1">
      <c r="A10" s="417" t="s">
        <v>428</v>
      </c>
      <c r="B10" s="292"/>
      <c r="C10" s="415">
        <v>700</v>
      </c>
      <c r="D10" s="282"/>
    </row>
    <row r="11" spans="1:5" ht="42" customHeight="1">
      <c r="A11" s="417" t="s">
        <v>408</v>
      </c>
      <c r="B11" s="441" t="s">
        <v>579</v>
      </c>
      <c r="C11" s="415">
        <v>780</v>
      </c>
      <c r="D11" s="281"/>
      <c r="E11" s="283"/>
    </row>
    <row r="12" spans="1:4" ht="45.75" customHeight="1">
      <c r="A12" s="417" t="s">
        <v>409</v>
      </c>
      <c r="B12" s="441" t="s">
        <v>579</v>
      </c>
      <c r="C12" s="415">
        <v>790</v>
      </c>
      <c r="D12" s="281"/>
    </row>
    <row r="13" spans="1:4" ht="96.75" customHeight="1">
      <c r="A13" s="417" t="s">
        <v>412</v>
      </c>
      <c r="B13" s="292"/>
      <c r="C13" s="415">
        <v>812</v>
      </c>
      <c r="D13" s="281"/>
    </row>
    <row r="14" spans="1:4" ht="45.75" customHeight="1">
      <c r="A14" s="417" t="s">
        <v>413</v>
      </c>
      <c r="B14" s="292" t="str">
        <f>'Приложение № 2 к Листу 02'!C42</f>
        <v>20.5 НУ Добровольное страхование сотрудников от НС</v>
      </c>
      <c r="C14" s="415">
        <v>813</v>
      </c>
      <c r="D14" s="281"/>
    </row>
    <row r="15" spans="1:4" ht="45.75" customHeight="1">
      <c r="A15" s="417" t="s">
        <v>418</v>
      </c>
      <c r="B15" s="292"/>
      <c r="C15" s="415">
        <v>830</v>
      </c>
      <c r="D15" s="281"/>
    </row>
    <row r="16" spans="1:4" ht="12.75" customHeight="1">
      <c r="A16" s="417" t="s">
        <v>419</v>
      </c>
      <c r="B16" s="292" t="str">
        <f>'Приложение № 2 к Листу 02'!C52</f>
        <v>20.5 НУ Подготовка и переподготовка кадров</v>
      </c>
      <c r="C16" s="415">
        <v>890</v>
      </c>
      <c r="D16" s="281"/>
    </row>
    <row r="17" spans="1:4" ht="39">
      <c r="A17" s="417" t="s">
        <v>420</v>
      </c>
      <c r="B17" s="293"/>
      <c r="C17" s="416">
        <v>940</v>
      </c>
      <c r="D17" s="281"/>
    </row>
    <row r="18" spans="1:4" ht="67.5" customHeight="1">
      <c r="A18" s="417" t="s">
        <v>410</v>
      </c>
      <c r="B18" s="292"/>
      <c r="C18" s="415">
        <v>950</v>
      </c>
      <c r="D18" s="281"/>
    </row>
    <row r="19" spans="1:4" ht="15">
      <c r="A19" s="294"/>
      <c r="B19" s="295"/>
      <c r="C19" s="296"/>
      <c r="D19" s="281"/>
    </row>
    <row r="20" spans="1:4" ht="15">
      <c r="A20" s="290"/>
      <c r="B20" s="297"/>
      <c r="C20" s="298"/>
      <c r="D20" s="281"/>
    </row>
    <row r="21" spans="1:4" ht="15">
      <c r="A21" s="299" t="s">
        <v>117</v>
      </c>
      <c r="B21" s="300"/>
      <c r="C21" s="418" t="s">
        <v>613</v>
      </c>
      <c r="D21" s="281"/>
    </row>
    <row r="22" spans="1:4" ht="15">
      <c r="A22" s="299"/>
      <c r="B22" s="301"/>
      <c r="C22" s="298"/>
      <c r="D22" s="281"/>
    </row>
    <row r="23" spans="1:4" ht="15">
      <c r="A23" s="302" t="s">
        <v>132</v>
      </c>
      <c r="B23" s="300"/>
      <c r="C23" s="419" t="s">
        <v>608</v>
      </c>
      <c r="D23" s="281"/>
    </row>
    <row r="24" spans="1:2" ht="12.75">
      <c r="A24" s="303"/>
      <c r="B24" s="304"/>
    </row>
    <row r="25" spans="1:2" ht="12.75">
      <c r="A25" s="290"/>
      <c r="B25" s="304"/>
    </row>
    <row r="26" spans="1:2" ht="12.75">
      <c r="A26" s="290"/>
      <c r="B26" s="304"/>
    </row>
    <row r="27" ht="12.75">
      <c r="B27" s="286"/>
    </row>
    <row r="28" ht="12.75">
      <c r="B28" s="286"/>
    </row>
    <row r="29" ht="12.75">
      <c r="B29" s="286"/>
    </row>
    <row r="30" ht="12.75">
      <c r="B30" s="286"/>
    </row>
    <row r="31" ht="12.75">
      <c r="B31" s="286"/>
    </row>
    <row r="32" ht="12.75">
      <c r="B32" s="286"/>
    </row>
    <row r="33" ht="12.75">
      <c r="B33" s="286"/>
    </row>
  </sheetData>
  <sheetProtection/>
  <mergeCells count="6">
    <mergeCell ref="B1:C1"/>
    <mergeCell ref="B2:C2"/>
    <mergeCell ref="B3:C3"/>
    <mergeCell ref="A8:A9"/>
    <mergeCell ref="B8:B9"/>
    <mergeCell ref="C8:C9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S20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3.375" style="0" customWidth="1"/>
    <col min="2" max="2" width="9.25390625" style="0" customWidth="1"/>
    <col min="3" max="3" width="22.375" style="0" customWidth="1"/>
    <col min="4" max="4" width="6.00390625" style="0" customWidth="1"/>
    <col min="7" max="7" width="6.125" style="0" customWidth="1"/>
    <col min="8" max="8" width="10.25390625" style="0" customWidth="1"/>
    <col min="9" max="9" width="10.00390625" style="0" customWidth="1"/>
    <col min="10" max="10" width="10.25390625" style="0" customWidth="1"/>
    <col min="12" max="12" width="11.125" style="0" customWidth="1"/>
    <col min="14" max="14" width="11.75390625" style="0" customWidth="1"/>
    <col min="15" max="15" width="10.00390625" style="0" customWidth="1"/>
    <col min="16" max="16" width="10.375" style="0" customWidth="1"/>
  </cols>
  <sheetData>
    <row r="1" spans="1:11" ht="15.75">
      <c r="A1" s="532" t="s">
        <v>296</v>
      </c>
      <c r="B1" s="532"/>
      <c r="C1" s="532"/>
      <c r="D1" s="533"/>
      <c r="E1" s="533"/>
      <c r="F1" s="533"/>
      <c r="G1" s="533"/>
      <c r="K1" s="378"/>
    </row>
    <row r="2" spans="1:7" ht="15">
      <c r="A2" s="532" t="s">
        <v>136</v>
      </c>
      <c r="B2" s="532"/>
      <c r="C2" s="532"/>
      <c r="D2" s="533">
        <v>507</v>
      </c>
      <c r="E2" s="533"/>
      <c r="F2" s="533"/>
      <c r="G2" s="533"/>
    </row>
    <row r="4" spans="1:6" ht="12.75">
      <c r="A4" s="168" t="s">
        <v>469</v>
      </c>
      <c r="B4" s="168"/>
      <c r="C4" s="168"/>
      <c r="D4" s="168"/>
      <c r="E4" s="168"/>
      <c r="F4" s="168"/>
    </row>
    <row r="5" spans="1:7" ht="12.75">
      <c r="A5" s="168"/>
      <c r="B5" s="168"/>
      <c r="C5" s="379" t="s">
        <v>470</v>
      </c>
      <c r="D5" s="530"/>
      <c r="E5" s="531"/>
      <c r="F5" s="380"/>
      <c r="G5" s="381"/>
    </row>
    <row r="6" ht="12.75">
      <c r="P6" s="382" t="s">
        <v>471</v>
      </c>
    </row>
    <row r="7" spans="1:16" ht="67.5">
      <c r="A7" s="383" t="s">
        <v>472</v>
      </c>
      <c r="B7" s="383" t="s">
        <v>473</v>
      </c>
      <c r="C7" s="383" t="s">
        <v>474</v>
      </c>
      <c r="D7" s="383" t="s">
        <v>475</v>
      </c>
      <c r="E7" s="383" t="s">
        <v>476</v>
      </c>
      <c r="F7" s="383" t="s">
        <v>477</v>
      </c>
      <c r="G7" s="383" t="s">
        <v>478</v>
      </c>
      <c r="H7" s="384" t="s">
        <v>479</v>
      </c>
      <c r="I7" s="384" t="s">
        <v>480</v>
      </c>
      <c r="J7" s="384" t="s">
        <v>481</v>
      </c>
      <c r="K7" s="385" t="s">
        <v>482</v>
      </c>
      <c r="L7" s="384" t="s">
        <v>483</v>
      </c>
      <c r="M7" s="384" t="s">
        <v>484</v>
      </c>
      <c r="N7" s="384" t="s">
        <v>485</v>
      </c>
      <c r="O7" s="384" t="s">
        <v>486</v>
      </c>
      <c r="P7" s="384" t="s">
        <v>487</v>
      </c>
    </row>
    <row r="8" spans="1:19" ht="12.75">
      <c r="A8" s="386">
        <v>1</v>
      </c>
      <c r="B8" s="387">
        <v>2</v>
      </c>
      <c r="C8" s="388">
        <v>3</v>
      </c>
      <c r="D8" s="388">
        <v>4</v>
      </c>
      <c r="E8" s="388">
        <v>5</v>
      </c>
      <c r="F8" s="388">
        <v>6</v>
      </c>
      <c r="G8" s="388">
        <v>7</v>
      </c>
      <c r="H8" s="386">
        <v>8</v>
      </c>
      <c r="I8" s="388">
        <v>9</v>
      </c>
      <c r="J8" s="388">
        <v>10</v>
      </c>
      <c r="K8" s="388">
        <v>11</v>
      </c>
      <c r="L8" s="386">
        <v>12</v>
      </c>
      <c r="M8" s="386">
        <v>13</v>
      </c>
      <c r="N8" s="386">
        <v>14</v>
      </c>
      <c r="O8" s="386">
        <v>15</v>
      </c>
      <c r="P8" s="386">
        <v>16</v>
      </c>
      <c r="S8" s="389"/>
    </row>
    <row r="9" spans="1:16" ht="12.75">
      <c r="A9" s="390">
        <v>1</v>
      </c>
      <c r="B9" s="408"/>
      <c r="C9" s="409" t="s">
        <v>579</v>
      </c>
      <c r="D9" s="388"/>
      <c r="E9" s="391"/>
      <c r="F9" s="392"/>
      <c r="G9" s="393"/>
      <c r="H9" s="394"/>
      <c r="I9" s="394"/>
      <c r="J9" s="394"/>
      <c r="K9" s="395"/>
      <c r="L9" s="394"/>
      <c r="M9" s="394"/>
      <c r="N9" s="394"/>
      <c r="O9" s="394"/>
      <c r="P9" s="396"/>
    </row>
    <row r="10" spans="1:16" ht="12.75">
      <c r="A10" s="390">
        <v>2</v>
      </c>
      <c r="B10" s="408"/>
      <c r="C10" s="409"/>
      <c r="D10" s="388"/>
      <c r="E10" s="391"/>
      <c r="F10" s="392"/>
      <c r="G10" s="393"/>
      <c r="H10" s="394"/>
      <c r="I10" s="394"/>
      <c r="J10" s="394"/>
      <c r="K10" s="395"/>
      <c r="L10" s="394"/>
      <c r="M10" s="394"/>
      <c r="N10" s="394"/>
      <c r="O10" s="394"/>
      <c r="P10" s="396"/>
    </row>
    <row r="11" spans="1:16" ht="12.75">
      <c r="A11" s="390">
        <v>3</v>
      </c>
      <c r="B11" s="408"/>
      <c r="C11" s="409"/>
      <c r="D11" s="388"/>
      <c r="E11" s="391"/>
      <c r="F11" s="392"/>
      <c r="G11" s="393"/>
      <c r="H11" s="394"/>
      <c r="I11" s="394"/>
      <c r="J11" s="394"/>
      <c r="K11" s="395"/>
      <c r="L11" s="394"/>
      <c r="M11" s="394"/>
      <c r="N11" s="394"/>
      <c r="O11" s="394"/>
      <c r="P11" s="396"/>
    </row>
    <row r="12" spans="1:16" ht="12.75">
      <c r="A12" s="397">
        <v>4</v>
      </c>
      <c r="B12" s="426" t="s">
        <v>488</v>
      </c>
      <c r="C12" s="398"/>
      <c r="D12" s="399"/>
      <c r="E12" s="398"/>
      <c r="F12" s="399"/>
      <c r="G12" s="400"/>
      <c r="H12" s="401">
        <f aca="true" t="shared" si="0" ref="H12:O12">SUM(H9:H11)</f>
        <v>0</v>
      </c>
      <c r="I12" s="402">
        <f t="shared" si="0"/>
        <v>0</v>
      </c>
      <c r="J12" s="402">
        <f t="shared" si="0"/>
        <v>0</v>
      </c>
      <c r="K12" s="402">
        <f t="shared" si="0"/>
        <v>0</v>
      </c>
      <c r="L12" s="403">
        <f t="shared" si="0"/>
        <v>0</v>
      </c>
      <c r="M12" s="403">
        <f t="shared" si="0"/>
        <v>0</v>
      </c>
      <c r="N12" s="403">
        <f t="shared" si="0"/>
        <v>0</v>
      </c>
      <c r="O12" s="403">
        <f t="shared" si="0"/>
        <v>0</v>
      </c>
      <c r="P12" s="403"/>
    </row>
    <row r="13" spans="1:15" ht="12.75">
      <c r="A13" s="404"/>
      <c r="B13" s="405"/>
      <c r="C13" s="405"/>
      <c r="D13" s="404"/>
      <c r="E13" s="405"/>
      <c r="F13" s="404"/>
      <c r="G13" s="406"/>
      <c r="H13" s="407"/>
      <c r="I13" s="407"/>
      <c r="J13" s="407"/>
      <c r="K13" s="407"/>
      <c r="L13" s="407"/>
      <c r="M13" s="407"/>
      <c r="N13" s="407"/>
      <c r="O13" s="407"/>
    </row>
    <row r="14" spans="1:15" ht="12.75">
      <c r="A14" s="404"/>
      <c r="B14" s="405" t="s">
        <v>489</v>
      </c>
      <c r="C14" s="405"/>
      <c r="D14" s="404"/>
      <c r="E14" s="405"/>
      <c r="F14" s="404"/>
      <c r="G14" s="411"/>
      <c r="H14" s="410"/>
      <c r="I14" s="407"/>
      <c r="J14" s="407"/>
      <c r="K14" s="407"/>
      <c r="L14" s="407"/>
      <c r="M14" s="407"/>
      <c r="N14" s="407"/>
      <c r="O14" s="407"/>
    </row>
    <row r="16" ht="12.75" customHeight="1"/>
    <row r="18" spans="3:8" ht="67.5" customHeight="1">
      <c r="C18" s="299" t="s">
        <v>117</v>
      </c>
      <c r="F18" s="31"/>
      <c r="G18" s="31"/>
      <c r="H18" s="31" t="s">
        <v>613</v>
      </c>
    </row>
    <row r="19" spans="2:3" ht="12.75">
      <c r="B19" s="299"/>
      <c r="C19" s="301"/>
    </row>
    <row r="20" spans="3:8" ht="12.75">
      <c r="C20" s="302" t="s">
        <v>132</v>
      </c>
      <c r="F20" s="31"/>
      <c r="G20" s="31"/>
      <c r="H20" s="31" t="s">
        <v>608</v>
      </c>
    </row>
  </sheetData>
  <sheetProtection/>
  <mergeCells count="5">
    <mergeCell ref="D5:E5"/>
    <mergeCell ref="A1:C1"/>
    <mergeCell ref="D1:G1"/>
    <mergeCell ref="A2:C2"/>
    <mergeCell ref="D2:G2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33"/>
  <sheetViews>
    <sheetView tabSelected="1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43.00390625" style="0" customWidth="1"/>
    <col min="2" max="2" width="7.25390625" style="7" customWidth="1"/>
    <col min="3" max="3" width="13.875" style="0" customWidth="1"/>
    <col min="4" max="4" width="13.375" style="0" customWidth="1"/>
    <col min="5" max="5" width="12.125" style="0" customWidth="1"/>
    <col min="6" max="6" width="13.125" style="0" customWidth="1"/>
    <col min="7" max="7" width="16.25390625" style="0" customWidth="1"/>
    <col min="8" max="8" width="16.875" style="0" customWidth="1"/>
  </cols>
  <sheetData>
    <row r="1" spans="1:8" s="60" customFormat="1" ht="13.5" thickBot="1">
      <c r="A1" s="62"/>
      <c r="B1" s="63"/>
      <c r="C1" s="62"/>
      <c r="D1" s="62"/>
      <c r="E1" s="64" t="s">
        <v>133</v>
      </c>
      <c r="F1" s="69">
        <f>'Лист 02'!F1</f>
        <v>507</v>
      </c>
      <c r="G1" s="70"/>
      <c r="H1" s="71"/>
    </row>
    <row r="2" spans="1:8" s="60" customFormat="1" ht="13.5" thickBot="1">
      <c r="A2" s="62"/>
      <c r="B2" s="63"/>
      <c r="C2" s="62"/>
      <c r="D2" s="62"/>
      <c r="E2" s="64" t="s">
        <v>134</v>
      </c>
      <c r="F2" s="69">
        <f>'Лист 02'!F2</f>
        <v>0</v>
      </c>
      <c r="G2" s="70"/>
      <c r="H2" s="71"/>
    </row>
    <row r="3" spans="1:8" s="60" customFormat="1" ht="13.5" thickBot="1">
      <c r="A3" s="65" t="s">
        <v>56</v>
      </c>
      <c r="B3" s="63"/>
      <c r="C3" s="62"/>
      <c r="D3" s="62"/>
      <c r="E3" s="64" t="s">
        <v>135</v>
      </c>
      <c r="F3" s="69" t="str">
        <f>'Лист 02'!F3</f>
        <v>1 квартал 2017</v>
      </c>
      <c r="G3" s="96"/>
      <c r="H3" s="71"/>
    </row>
    <row r="4" spans="1:8" s="61" customFormat="1" ht="19.5" customHeight="1" thickBot="1">
      <c r="A4" s="72" t="s">
        <v>142</v>
      </c>
      <c r="B4" s="99"/>
      <c r="C4" s="100"/>
      <c r="D4" s="101"/>
      <c r="E4" s="67"/>
      <c r="F4" s="65"/>
      <c r="G4" s="65"/>
      <c r="H4" s="68" t="s">
        <v>72</v>
      </c>
    </row>
    <row r="5" spans="1:8" s="4" customFormat="1" ht="36.75" customHeight="1">
      <c r="A5" s="470" t="s">
        <v>41</v>
      </c>
      <c r="B5" s="473" t="s">
        <v>42</v>
      </c>
      <c r="C5" s="478" t="s">
        <v>73</v>
      </c>
      <c r="D5" s="476" t="s">
        <v>74</v>
      </c>
      <c r="E5" s="468" t="s">
        <v>65</v>
      </c>
      <c r="F5" s="468"/>
      <c r="G5" s="468" t="s">
        <v>64</v>
      </c>
      <c r="H5" s="469"/>
    </row>
    <row r="6" spans="1:8" s="4" customFormat="1" ht="12.75">
      <c r="A6" s="471"/>
      <c r="B6" s="474"/>
      <c r="C6" s="479"/>
      <c r="D6" s="477"/>
      <c r="E6" s="15" t="s">
        <v>92</v>
      </c>
      <c r="F6" s="8" t="s">
        <v>93</v>
      </c>
      <c r="G6" s="15" t="s">
        <v>119</v>
      </c>
      <c r="H6" s="49" t="s">
        <v>120</v>
      </c>
    </row>
    <row r="7" spans="1:8" s="4" customFormat="1" ht="12.75">
      <c r="A7" s="472"/>
      <c r="B7" s="475"/>
      <c r="C7" s="18" t="s">
        <v>69</v>
      </c>
      <c r="D7" s="18" t="s">
        <v>69</v>
      </c>
      <c r="E7" s="18" t="s">
        <v>69</v>
      </c>
      <c r="F7" s="18" t="s">
        <v>69</v>
      </c>
      <c r="G7" s="14" t="s">
        <v>69</v>
      </c>
      <c r="H7" s="50" t="s">
        <v>69</v>
      </c>
    </row>
    <row r="8" spans="1:8" s="4" customFormat="1" ht="12.75">
      <c r="A8" s="51">
        <v>1</v>
      </c>
      <c r="B8" s="9" t="s">
        <v>44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49">
        <v>8</v>
      </c>
    </row>
    <row r="9" spans="1:8" ht="22.5">
      <c r="A9" s="52" t="s">
        <v>143</v>
      </c>
      <c r="B9" s="1" t="s">
        <v>26</v>
      </c>
      <c r="C9" s="202" t="e">
        <f>C10+C11+C12+C13</f>
        <v>#VALUE!</v>
      </c>
      <c r="D9" s="202" t="e">
        <f>D10+D11+D12+D13</f>
        <v>#VALUE!</v>
      </c>
      <c r="E9" s="159"/>
      <c r="F9" s="156"/>
      <c r="G9" s="156"/>
      <c r="H9" s="160"/>
    </row>
    <row r="10" spans="1:8" ht="22.5">
      <c r="A10" s="54" t="s">
        <v>51</v>
      </c>
      <c r="B10" s="1" t="s">
        <v>46</v>
      </c>
      <c r="C10" s="432" t="s">
        <v>546</v>
      </c>
      <c r="D10" s="432" t="s">
        <v>547</v>
      </c>
      <c r="E10" s="159"/>
      <c r="F10" s="156"/>
      <c r="G10" s="156"/>
      <c r="H10" s="160"/>
    </row>
    <row r="11" spans="1:8" ht="12.75">
      <c r="A11" s="54" t="s">
        <v>54</v>
      </c>
      <c r="B11" s="1" t="s">
        <v>47</v>
      </c>
      <c r="C11" s="156"/>
      <c r="D11" s="156"/>
      <c r="E11" s="159"/>
      <c r="F11" s="156"/>
      <c r="G11" s="156"/>
      <c r="H11" s="160"/>
    </row>
    <row r="12" spans="1:8" ht="25.5" customHeight="1">
      <c r="A12" s="54" t="s">
        <v>52</v>
      </c>
      <c r="B12" s="1" t="s">
        <v>48</v>
      </c>
      <c r="C12" s="156"/>
      <c r="D12" s="156"/>
      <c r="E12" s="159"/>
      <c r="F12" s="156"/>
      <c r="G12" s="156"/>
      <c r="H12" s="160"/>
    </row>
    <row r="13" spans="1:8" ht="12.75">
      <c r="A13" s="54" t="s">
        <v>53</v>
      </c>
      <c r="B13" s="1" t="s">
        <v>49</v>
      </c>
      <c r="C13" s="156"/>
      <c r="D13" s="156"/>
      <c r="E13" s="159"/>
      <c r="F13" s="156"/>
      <c r="G13" s="156"/>
      <c r="H13" s="160"/>
    </row>
    <row r="14" spans="1:8" ht="33.75">
      <c r="A14" s="54" t="s">
        <v>242</v>
      </c>
      <c r="B14" s="1" t="s">
        <v>28</v>
      </c>
      <c r="C14" s="148" t="e">
        <f>'Приложение № 3 к Листу 02'!C21</f>
        <v>#VALUE!</v>
      </c>
      <c r="D14" s="148" t="e">
        <f>'Приложение № 3 к Листу 02'!D21</f>
        <v>#VALUE!</v>
      </c>
      <c r="E14" s="159"/>
      <c r="F14" s="156"/>
      <c r="G14" s="156"/>
      <c r="H14" s="160"/>
    </row>
    <row r="15" spans="1:8" ht="14.25" customHeight="1">
      <c r="A15" s="54" t="s">
        <v>145</v>
      </c>
      <c r="B15" s="1" t="s">
        <v>29</v>
      </c>
      <c r="C15" s="148" t="e">
        <f>C9+C14</f>
        <v>#VALUE!</v>
      </c>
      <c r="D15" s="148" t="e">
        <f>D9+D14</f>
        <v>#VALUE!</v>
      </c>
      <c r="E15" s="159"/>
      <c r="F15" s="156"/>
      <c r="G15" s="156"/>
      <c r="H15" s="160"/>
    </row>
    <row r="16" spans="1:8" ht="12.75" customHeight="1">
      <c r="A16" s="54" t="s">
        <v>146</v>
      </c>
      <c r="B16" s="1" t="s">
        <v>34</v>
      </c>
      <c r="C16" s="153" t="s">
        <v>539</v>
      </c>
      <c r="D16" s="153" t="s">
        <v>540</v>
      </c>
      <c r="E16" s="159" t="s">
        <v>542</v>
      </c>
      <c r="F16" s="156"/>
      <c r="G16" s="156"/>
      <c r="H16" s="160"/>
    </row>
    <row r="17" spans="1:8" ht="22.5">
      <c r="A17" s="54" t="s">
        <v>147</v>
      </c>
      <c r="B17" s="1" t="s">
        <v>55</v>
      </c>
      <c r="C17" s="156"/>
      <c r="D17" s="156"/>
      <c r="E17" s="159"/>
      <c r="F17" s="156"/>
      <c r="G17" s="156"/>
      <c r="H17" s="160"/>
    </row>
    <row r="18" spans="1:8" ht="67.5" customHeight="1">
      <c r="A18" s="54" t="s">
        <v>490</v>
      </c>
      <c r="B18" s="1" t="s">
        <v>137</v>
      </c>
      <c r="C18" s="156"/>
      <c r="D18" s="156"/>
      <c r="E18" s="159"/>
      <c r="F18" s="156"/>
      <c r="G18" s="156"/>
      <c r="H18" s="160"/>
    </row>
    <row r="19" spans="1:8" s="92" customFormat="1" ht="33.75">
      <c r="A19" s="54" t="s">
        <v>211</v>
      </c>
      <c r="B19" s="1" t="s">
        <v>212</v>
      </c>
      <c r="C19" s="157"/>
      <c r="D19" s="157"/>
      <c r="E19" s="159"/>
      <c r="F19" s="156"/>
      <c r="G19" s="156"/>
      <c r="H19" s="160"/>
    </row>
    <row r="20" spans="1:8" s="92" customFormat="1" ht="36.75" customHeight="1">
      <c r="A20" s="54" t="s">
        <v>264</v>
      </c>
      <c r="B20" s="1" t="s">
        <v>265</v>
      </c>
      <c r="C20" s="157"/>
      <c r="D20" s="157"/>
      <c r="E20" s="159"/>
      <c r="F20" s="156"/>
      <c r="G20" s="156"/>
      <c r="H20" s="160"/>
    </row>
    <row r="21" spans="1:8" s="92" customFormat="1" ht="33.75">
      <c r="A21" s="54" t="s">
        <v>287</v>
      </c>
      <c r="B21" s="1" t="s">
        <v>266</v>
      </c>
      <c r="C21" s="157"/>
      <c r="D21" s="157"/>
      <c r="E21" s="159"/>
      <c r="F21" s="156"/>
      <c r="G21" s="156"/>
      <c r="H21" s="160"/>
    </row>
    <row r="22" spans="1:8" ht="12.75">
      <c r="A22" s="55" t="s">
        <v>68</v>
      </c>
      <c r="B22" s="1"/>
      <c r="C22" s="12"/>
      <c r="D22" s="12"/>
      <c r="E22" s="159"/>
      <c r="F22" s="156"/>
      <c r="G22" s="156"/>
      <c r="H22" s="160"/>
    </row>
    <row r="23" spans="1:8" ht="22.5">
      <c r="A23" s="201" t="s">
        <v>288</v>
      </c>
      <c r="B23" s="13" t="s">
        <v>62</v>
      </c>
      <c r="C23" s="11" t="s">
        <v>66</v>
      </c>
      <c r="D23" s="158"/>
      <c r="E23" s="159"/>
      <c r="F23" s="156"/>
      <c r="G23" s="156"/>
      <c r="H23" s="160"/>
    </row>
    <row r="24" spans="1:8" ht="12.75">
      <c r="A24" s="57" t="s">
        <v>75</v>
      </c>
      <c r="B24" s="17" t="s">
        <v>63</v>
      </c>
      <c r="C24" s="162"/>
      <c r="D24" s="163"/>
      <c r="E24" s="159"/>
      <c r="F24" s="156"/>
      <c r="G24" s="156"/>
      <c r="H24" s="160"/>
    </row>
    <row r="25" spans="1:8" ht="12.75">
      <c r="A25" s="56" t="s">
        <v>394</v>
      </c>
      <c r="B25" s="28"/>
      <c r="C25" s="162"/>
      <c r="D25" s="162"/>
      <c r="E25" s="159"/>
      <c r="F25" s="156"/>
      <c r="G25" s="156"/>
      <c r="H25" s="160"/>
    </row>
    <row r="26" spans="1:8" ht="12.75">
      <c r="A26" s="56" t="s">
        <v>126</v>
      </c>
      <c r="B26" s="25" t="s">
        <v>76</v>
      </c>
      <c r="C26" s="162"/>
      <c r="D26" s="162"/>
      <c r="E26" s="159"/>
      <c r="F26" s="156"/>
      <c r="G26" s="156"/>
      <c r="H26" s="160"/>
    </row>
    <row r="27" spans="1:8" ht="12.75">
      <c r="A27" s="102" t="s">
        <v>79</v>
      </c>
      <c r="B27" s="13" t="s">
        <v>77</v>
      </c>
      <c r="C27" s="10" t="str">
        <f>C23</f>
        <v>X</v>
      </c>
      <c r="D27" s="156"/>
      <c r="E27" s="159"/>
      <c r="F27" s="156"/>
      <c r="G27" s="156"/>
      <c r="H27" s="160"/>
    </row>
    <row r="28" spans="1:8" ht="12.75">
      <c r="A28" s="103" t="s">
        <v>79</v>
      </c>
      <c r="B28" s="13" t="s">
        <v>78</v>
      </c>
      <c r="C28" s="11" t="str">
        <f>C27</f>
        <v>X</v>
      </c>
      <c r="D28" s="156"/>
      <c r="E28" s="159"/>
      <c r="F28" s="156"/>
      <c r="G28" s="156"/>
      <c r="H28" s="160"/>
    </row>
    <row r="29" spans="1:8" ht="12.75">
      <c r="A29" s="103" t="s">
        <v>79</v>
      </c>
      <c r="B29" s="13" t="s">
        <v>127</v>
      </c>
      <c r="C29" s="11" t="str">
        <f>C28</f>
        <v>X</v>
      </c>
      <c r="D29" s="156"/>
      <c r="E29" s="159"/>
      <c r="F29" s="156"/>
      <c r="G29" s="156"/>
      <c r="H29" s="160"/>
    </row>
    <row r="30" spans="1:8" ht="13.5" thickBot="1">
      <c r="A30" s="104" t="s">
        <v>121</v>
      </c>
      <c r="B30" s="58" t="s">
        <v>35</v>
      </c>
      <c r="C30" s="59" t="str">
        <f>C29</f>
        <v>X</v>
      </c>
      <c r="D30" s="59" t="s">
        <v>66</v>
      </c>
      <c r="E30" s="159"/>
      <c r="F30" s="156"/>
      <c r="G30" s="156"/>
      <c r="H30" s="160"/>
    </row>
    <row r="32" spans="1:8" s="92" customFormat="1" ht="12.75">
      <c r="A32" s="89" t="s">
        <v>610</v>
      </c>
      <c r="B32" s="90"/>
      <c r="C32" s="90"/>
      <c r="D32" s="91"/>
      <c r="E32" s="466" t="s">
        <v>606</v>
      </c>
      <c r="F32" s="466"/>
      <c r="G32" s="466"/>
      <c r="H32" s="466"/>
    </row>
    <row r="33" spans="1:8" ht="12.75">
      <c r="A33" s="87" t="s">
        <v>148</v>
      </c>
      <c r="B33"/>
      <c r="E33" s="467" t="s">
        <v>89</v>
      </c>
      <c r="F33" s="467"/>
      <c r="G33" s="467"/>
      <c r="H33" s="467"/>
    </row>
  </sheetData>
  <sheetProtection/>
  <protectedRanges>
    <protectedRange sqref="C9:H30" name="Диапазон2"/>
    <protectedRange sqref="F1:H3" name="Диапазон1"/>
    <protectedRange sqref="A31:H33" name="Диапазон3"/>
  </protectedRanges>
  <mergeCells count="8">
    <mergeCell ref="E32:H32"/>
    <mergeCell ref="E33:H33"/>
    <mergeCell ref="G5:H5"/>
    <mergeCell ref="A5:A7"/>
    <mergeCell ref="B5:B7"/>
    <mergeCell ref="E5:F5"/>
    <mergeCell ref="D5:D6"/>
    <mergeCell ref="C5:C6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SheetLayoutView="100" workbookViewId="0" topLeftCell="A1">
      <selection activeCell="G35" sqref="G35"/>
    </sheetView>
  </sheetViews>
  <sheetFormatPr defaultColWidth="9.00390625" defaultRowHeight="12.75"/>
  <cols>
    <col min="1" max="1" width="52.625" style="0" customWidth="1"/>
    <col min="2" max="2" width="8.625" style="0" customWidth="1"/>
    <col min="3" max="3" width="15.125" style="0" customWidth="1"/>
    <col min="4" max="4" width="13.875" style="0" customWidth="1"/>
    <col min="5" max="5" width="14.00390625" style="0" customWidth="1"/>
    <col min="6" max="6" width="13.625" style="0" customWidth="1"/>
    <col min="7" max="7" width="13.125" style="0" customWidth="1"/>
    <col min="8" max="8" width="16.875" style="0" customWidth="1"/>
    <col min="10" max="10" width="12.75390625" style="0" customWidth="1"/>
    <col min="11" max="11" width="11.125" style="0" customWidth="1"/>
    <col min="12" max="12" width="13.25390625" style="0" customWidth="1"/>
  </cols>
  <sheetData>
    <row r="1" spans="1:8" s="60" customFormat="1" ht="13.5" thickBot="1">
      <c r="A1" s="62"/>
      <c r="B1" s="63"/>
      <c r="C1" s="62"/>
      <c r="D1" s="62"/>
      <c r="E1" s="64" t="s">
        <v>136</v>
      </c>
      <c r="F1" s="69">
        <f>'Приложение № 1 к Листу 02'!F1</f>
        <v>507</v>
      </c>
      <c r="G1" s="70"/>
      <c r="H1" s="71"/>
    </row>
    <row r="2" spans="1:8" s="60" customFormat="1" ht="13.5" thickBot="1">
      <c r="A2" s="62"/>
      <c r="B2" s="63"/>
      <c r="C2" s="62"/>
      <c r="D2" s="62"/>
      <c r="E2" s="64" t="s">
        <v>134</v>
      </c>
      <c r="F2" s="69">
        <f>'Приложение № 1 к Листу 02'!F2</f>
        <v>0</v>
      </c>
      <c r="G2" s="70"/>
      <c r="H2" s="71"/>
    </row>
    <row r="3" spans="1:8" s="60" customFormat="1" ht="12.75" customHeight="1" thickBot="1">
      <c r="A3" s="65" t="s">
        <v>218</v>
      </c>
      <c r="B3" s="63"/>
      <c r="C3" s="62"/>
      <c r="D3" s="62"/>
      <c r="E3" s="64" t="s">
        <v>135</v>
      </c>
      <c r="F3" s="69" t="str">
        <f>'Приложение № 1 к Листу 02'!F3</f>
        <v>1 квартал 2017</v>
      </c>
      <c r="G3" s="96"/>
      <c r="H3" s="71"/>
    </row>
    <row r="4" spans="1:8" s="61" customFormat="1" ht="20.25" customHeight="1">
      <c r="A4" s="72" t="s">
        <v>149</v>
      </c>
      <c r="B4" s="65"/>
      <c r="C4" s="66"/>
      <c r="D4" s="67"/>
      <c r="E4" s="67"/>
      <c r="F4" s="65"/>
      <c r="G4" s="65"/>
      <c r="H4" s="68"/>
    </row>
    <row r="5" spans="1:8" s="61" customFormat="1" ht="18" customHeight="1">
      <c r="A5" s="72" t="s">
        <v>150</v>
      </c>
      <c r="B5" s="65"/>
      <c r="C5" s="66"/>
      <c r="D5" s="67"/>
      <c r="E5" s="67"/>
      <c r="F5" s="65"/>
      <c r="G5" s="65"/>
      <c r="H5" s="68"/>
    </row>
    <row r="6" spans="1:8" s="61" customFormat="1" ht="14.25" customHeight="1" thickBot="1">
      <c r="A6" s="72"/>
      <c r="B6" s="65"/>
      <c r="C6" s="66"/>
      <c r="D6" s="67"/>
      <c r="E6" s="67"/>
      <c r="F6" s="65"/>
      <c r="G6" s="65"/>
      <c r="H6" s="68" t="s">
        <v>72</v>
      </c>
    </row>
    <row r="7" spans="1:8" s="4" customFormat="1" ht="23.25" customHeight="1">
      <c r="A7" s="470" t="s">
        <v>41</v>
      </c>
      <c r="B7" s="484" t="s">
        <v>42</v>
      </c>
      <c r="C7" s="487" t="s">
        <v>73</v>
      </c>
      <c r="D7" s="480" t="s">
        <v>74</v>
      </c>
      <c r="E7" s="482" t="s">
        <v>65</v>
      </c>
      <c r="F7" s="482"/>
      <c r="G7" s="482" t="s">
        <v>64</v>
      </c>
      <c r="H7" s="482"/>
    </row>
    <row r="8" spans="1:8" s="4" customFormat="1" ht="21.75" customHeight="1">
      <c r="A8" s="471"/>
      <c r="B8" s="485"/>
      <c r="C8" s="488"/>
      <c r="D8" s="481"/>
      <c r="E8" s="110" t="s">
        <v>91</v>
      </c>
      <c r="F8" s="111" t="s">
        <v>171</v>
      </c>
      <c r="G8" s="110" t="s">
        <v>119</v>
      </c>
      <c r="H8" s="21" t="s">
        <v>122</v>
      </c>
    </row>
    <row r="9" spans="1:8" s="4" customFormat="1" ht="13.5" thickBot="1">
      <c r="A9" s="483"/>
      <c r="B9" s="486"/>
      <c r="C9" s="21" t="s">
        <v>69</v>
      </c>
      <c r="D9" s="21" t="s">
        <v>69</v>
      </c>
      <c r="E9" s="21" t="s">
        <v>69</v>
      </c>
      <c r="F9" s="21" t="s">
        <v>69</v>
      </c>
      <c r="G9" s="21" t="s">
        <v>69</v>
      </c>
      <c r="H9" s="21" t="s">
        <v>69</v>
      </c>
    </row>
    <row r="10" spans="1:8" s="4" customFormat="1" ht="12.75">
      <c r="A10" s="20">
        <v>1</v>
      </c>
      <c r="B10" s="22" t="s">
        <v>44</v>
      </c>
      <c r="C10" s="20">
        <v>3</v>
      </c>
      <c r="D10" s="23">
        <v>4</v>
      </c>
      <c r="E10" s="23">
        <v>5</v>
      </c>
      <c r="F10" s="23">
        <v>6</v>
      </c>
      <c r="G10" s="23">
        <v>7</v>
      </c>
      <c r="H10" s="6">
        <v>8</v>
      </c>
    </row>
    <row r="11" spans="1:12" s="60" customFormat="1" ht="24">
      <c r="A11" s="46" t="s">
        <v>80</v>
      </c>
      <c r="B11" s="115" t="s">
        <v>26</v>
      </c>
      <c r="C11" s="166" t="e">
        <f>C13+C14+C16</f>
        <v>#VALUE!</v>
      </c>
      <c r="D11" s="166" t="e">
        <f>D13+D14+D16</f>
        <v>#VALUE!</v>
      </c>
      <c r="E11" s="164"/>
      <c r="F11" s="164" t="e">
        <f>F14</f>
        <v>#VALUE!</v>
      </c>
      <c r="G11" s="164" t="e">
        <f>G16</f>
        <v>#VALUE!</v>
      </c>
      <c r="H11" s="164"/>
      <c r="J11" s="430"/>
      <c r="K11" s="430"/>
      <c r="L11" s="430"/>
    </row>
    <row r="12" spans="1:12" s="60" customFormat="1" ht="12.75">
      <c r="A12" s="46" t="s">
        <v>82</v>
      </c>
      <c r="B12" s="85"/>
      <c r="C12" s="164"/>
      <c r="D12" s="164"/>
      <c r="E12" s="164"/>
      <c r="F12" s="164"/>
      <c r="G12" s="164"/>
      <c r="H12" s="164"/>
      <c r="J12" s="430"/>
      <c r="K12" s="430"/>
      <c r="L12" s="430"/>
    </row>
    <row r="13" spans="1:12" s="60" customFormat="1" ht="242.25">
      <c r="A13" s="26" t="s">
        <v>505</v>
      </c>
      <c r="B13" s="85" t="s">
        <v>47</v>
      </c>
      <c r="C13" s="442" t="s">
        <v>594</v>
      </c>
      <c r="D13" s="442" t="s">
        <v>595</v>
      </c>
      <c r="E13" s="164"/>
      <c r="F13" s="164"/>
      <c r="G13" s="164"/>
      <c r="H13" s="164"/>
      <c r="J13" s="430"/>
      <c r="K13" s="430"/>
      <c r="L13" s="430"/>
    </row>
    <row r="14" spans="1:12" s="60" customFormat="1" ht="190.5" customHeight="1">
      <c r="A14" s="26" t="s">
        <v>506</v>
      </c>
      <c r="B14" s="85" t="s">
        <v>48</v>
      </c>
      <c r="C14" s="442" t="s">
        <v>592</v>
      </c>
      <c r="D14" s="442" t="s">
        <v>593</v>
      </c>
      <c r="E14" s="164"/>
      <c r="F14" s="164" t="e">
        <f>C14-D14</f>
        <v>#VALUE!</v>
      </c>
      <c r="G14" s="164"/>
      <c r="H14" s="164"/>
      <c r="J14" s="430"/>
      <c r="K14" s="430"/>
      <c r="L14" s="430"/>
    </row>
    <row r="15" spans="1:12" s="60" customFormat="1" ht="84" customHeight="1">
      <c r="A15" s="26" t="s">
        <v>404</v>
      </c>
      <c r="B15" s="85" t="s">
        <v>49</v>
      </c>
      <c r="C15" s="442" t="s">
        <v>589</v>
      </c>
      <c r="D15" s="442" t="s">
        <v>590</v>
      </c>
      <c r="E15" s="164"/>
      <c r="F15" s="164" t="e">
        <f>C15-D15</f>
        <v>#VALUE!</v>
      </c>
      <c r="G15" s="164"/>
      <c r="H15" s="164"/>
      <c r="J15" s="430"/>
      <c r="K15" s="430"/>
      <c r="L15" s="430"/>
    </row>
    <row r="16" spans="1:12" s="60" customFormat="1" ht="46.5" customHeight="1">
      <c r="A16" s="26" t="s">
        <v>509</v>
      </c>
      <c r="B16" s="85" t="s">
        <v>50</v>
      </c>
      <c r="C16" s="442" t="s">
        <v>591</v>
      </c>
      <c r="D16" s="444">
        <v>498836</v>
      </c>
      <c r="E16" s="164"/>
      <c r="F16" s="164"/>
      <c r="G16" s="164" t="e">
        <f>D16-C16</f>
        <v>#VALUE!</v>
      </c>
      <c r="H16" s="164"/>
      <c r="J16" s="430"/>
      <c r="K16" s="430"/>
      <c r="L16" s="430"/>
    </row>
    <row r="17" spans="1:12" s="60" customFormat="1" ht="63.75">
      <c r="A17" s="46" t="s">
        <v>280</v>
      </c>
      <c r="B17" s="115" t="s">
        <v>29</v>
      </c>
      <c r="C17" s="166" t="e">
        <f>C18+C19+C20+C21+C22+C26</f>
        <v>#VALUE!</v>
      </c>
      <c r="D17" s="166" t="e">
        <f>D18+D19+D20+D21+D22+D26</f>
        <v>#VALUE!</v>
      </c>
      <c r="E17" s="442" t="str">
        <f>E26</f>
        <v>20.5БУ Оценочное обязательство на оплату отпусков</v>
      </c>
      <c r="F17" s="164" t="e">
        <f>F18+F26</f>
        <v>#VALUE!</v>
      </c>
      <c r="G17" s="164" t="e">
        <f>G26</f>
        <v>#VALUE!</v>
      </c>
      <c r="H17" s="164">
        <f>H19+H20</f>
        <v>188116</v>
      </c>
      <c r="J17" s="430"/>
      <c r="K17" s="430"/>
      <c r="L17" s="430"/>
    </row>
    <row r="18" spans="1:12" s="60" customFormat="1" ht="159" customHeight="1">
      <c r="A18" s="26" t="s">
        <v>531</v>
      </c>
      <c r="B18" s="85" t="s">
        <v>151</v>
      </c>
      <c r="C18" s="442" t="s">
        <v>581</v>
      </c>
      <c r="D18" s="442" t="s">
        <v>582</v>
      </c>
      <c r="E18" s="164"/>
      <c r="F18" s="442" t="s">
        <v>583</v>
      </c>
      <c r="G18" s="164"/>
      <c r="H18" s="164"/>
      <c r="J18" s="430"/>
      <c r="K18" s="430"/>
      <c r="L18" s="430"/>
    </row>
    <row r="19" spans="1:12" s="145" customFormat="1" ht="36">
      <c r="A19" s="26" t="s">
        <v>267</v>
      </c>
      <c r="B19" s="85" t="s">
        <v>152</v>
      </c>
      <c r="C19" s="444">
        <v>32974</v>
      </c>
      <c r="D19" s="164"/>
      <c r="E19" s="164"/>
      <c r="F19" s="164"/>
      <c r="G19" s="164"/>
      <c r="H19" s="164">
        <f>C19</f>
        <v>32974</v>
      </c>
      <c r="I19" s="445"/>
      <c r="J19" s="430" t="s">
        <v>588</v>
      </c>
      <c r="K19" s="430"/>
      <c r="L19" s="430"/>
    </row>
    <row r="20" spans="1:12" s="145" customFormat="1" ht="25.5" customHeight="1">
      <c r="A20" s="26" t="s">
        <v>268</v>
      </c>
      <c r="B20" s="85" t="s">
        <v>153</v>
      </c>
      <c r="C20" s="444">
        <v>155142</v>
      </c>
      <c r="D20" s="164"/>
      <c r="E20" s="164"/>
      <c r="F20" s="164"/>
      <c r="G20" s="164"/>
      <c r="H20" s="164">
        <f>C20</f>
        <v>155142</v>
      </c>
      <c r="I20" s="445"/>
      <c r="J20" s="430"/>
      <c r="K20" s="430"/>
      <c r="L20" s="430"/>
    </row>
    <row r="21" spans="1:12" s="145" customFormat="1" ht="45.75" customHeight="1">
      <c r="A21" s="26" t="s">
        <v>154</v>
      </c>
      <c r="B21" s="85" t="s">
        <v>155</v>
      </c>
      <c r="C21" s="164"/>
      <c r="D21" s="164"/>
      <c r="E21" s="164"/>
      <c r="F21" s="164"/>
      <c r="G21" s="164"/>
      <c r="H21" s="164"/>
      <c r="J21" s="430"/>
      <c r="K21" s="430"/>
      <c r="L21" s="430"/>
    </row>
    <row r="22" spans="1:12" s="145" customFormat="1" ht="18" customHeight="1">
      <c r="A22" s="26" t="s">
        <v>60</v>
      </c>
      <c r="B22" s="85" t="s">
        <v>270</v>
      </c>
      <c r="C22" s="164"/>
      <c r="D22" s="164"/>
      <c r="E22" s="164"/>
      <c r="F22" s="164"/>
      <c r="G22" s="164"/>
      <c r="H22" s="164"/>
      <c r="J22" s="430"/>
      <c r="K22" s="430"/>
      <c r="L22" s="430"/>
    </row>
    <row r="23" spans="1:12" s="145" customFormat="1" ht="20.25" customHeight="1">
      <c r="A23" s="26" t="s">
        <v>276</v>
      </c>
      <c r="B23" s="85" t="s">
        <v>271</v>
      </c>
      <c r="C23" s="164"/>
      <c r="D23" s="164"/>
      <c r="E23" s="164"/>
      <c r="F23" s="164"/>
      <c r="G23" s="164"/>
      <c r="H23" s="164"/>
      <c r="J23" s="430"/>
      <c r="K23" s="430"/>
      <c r="L23" s="430"/>
    </row>
    <row r="24" spans="1:12" s="145" customFormat="1" ht="24" customHeight="1">
      <c r="A24" s="26" t="s">
        <v>277</v>
      </c>
      <c r="B24" s="85" t="s">
        <v>278</v>
      </c>
      <c r="C24" s="164"/>
      <c r="D24" s="164"/>
      <c r="E24" s="164"/>
      <c r="F24" s="164"/>
      <c r="G24" s="164"/>
      <c r="H24" s="164"/>
      <c r="J24" s="430"/>
      <c r="K24" s="430"/>
      <c r="L24" s="430"/>
    </row>
    <row r="25" spans="1:12" s="145" customFormat="1" ht="20.25" customHeight="1">
      <c r="A25" s="26" t="s">
        <v>276</v>
      </c>
      <c r="B25" s="85" t="s">
        <v>279</v>
      </c>
      <c r="C25" s="164"/>
      <c r="D25" s="164"/>
      <c r="E25" s="164"/>
      <c r="F25" s="164"/>
      <c r="G25" s="164"/>
      <c r="H25" s="164"/>
      <c r="J25" s="430"/>
      <c r="K25" s="430"/>
      <c r="L25" s="430"/>
    </row>
    <row r="26" spans="1:12" s="60" customFormat="1" ht="63.75" customHeight="1">
      <c r="A26" s="26" t="s">
        <v>196</v>
      </c>
      <c r="B26" s="85" t="s">
        <v>272</v>
      </c>
      <c r="C26" s="442" t="s">
        <v>599</v>
      </c>
      <c r="D26" s="164" t="s">
        <v>600</v>
      </c>
      <c r="E26" s="442" t="s">
        <v>596</v>
      </c>
      <c r="F26" s="164" t="e">
        <f>F27</f>
        <v>#VALUE!</v>
      </c>
      <c r="G26" s="164" t="e">
        <f>G34-G16</f>
        <v>#VALUE!</v>
      </c>
      <c r="H26" s="164"/>
      <c r="J26" s="430"/>
      <c r="K26" s="430"/>
      <c r="L26" s="430"/>
    </row>
    <row r="27" spans="1:12" s="60" customFormat="1" ht="141" customHeight="1">
      <c r="A27" s="46" t="s">
        <v>293</v>
      </c>
      <c r="B27" s="85" t="s">
        <v>273</v>
      </c>
      <c r="C27" s="442" t="s">
        <v>597</v>
      </c>
      <c r="D27" s="442" t="s">
        <v>598</v>
      </c>
      <c r="E27" s="164"/>
      <c r="F27" s="164" t="e">
        <f>C27-D27</f>
        <v>#VALUE!</v>
      </c>
      <c r="G27" s="164"/>
      <c r="H27" s="164"/>
      <c r="J27" s="430"/>
      <c r="K27" s="430"/>
      <c r="L27" s="430"/>
    </row>
    <row r="28" spans="1:12" s="145" customFormat="1" ht="28.5" customHeight="1">
      <c r="A28" s="26" t="s">
        <v>213</v>
      </c>
      <c r="B28" s="85" t="s">
        <v>269</v>
      </c>
      <c r="C28" s="164"/>
      <c r="D28" s="164"/>
      <c r="E28" s="164"/>
      <c r="F28" s="164"/>
      <c r="G28" s="164"/>
      <c r="H28" s="164"/>
      <c r="J28" s="430"/>
      <c r="K28" s="430"/>
      <c r="L28" s="430"/>
    </row>
    <row r="29" spans="1:12" s="60" customFormat="1" ht="27.75" customHeight="1">
      <c r="A29" s="26" t="s">
        <v>57</v>
      </c>
      <c r="B29" s="85" t="s">
        <v>31</v>
      </c>
      <c r="C29" s="164"/>
      <c r="D29" s="164"/>
      <c r="E29" s="164"/>
      <c r="F29" s="164"/>
      <c r="G29" s="164"/>
      <c r="H29" s="164"/>
      <c r="J29" s="430"/>
      <c r="K29" s="430"/>
      <c r="L29" s="430"/>
    </row>
    <row r="30" spans="1:12" s="60" customFormat="1" ht="27.75" customHeight="1">
      <c r="A30" s="26" t="s">
        <v>241</v>
      </c>
      <c r="B30" s="85" t="s">
        <v>32</v>
      </c>
      <c r="C30" s="166">
        <f>'Приложение № 3 к Листу 02'!C22</f>
        <v>0</v>
      </c>
      <c r="D30" s="207"/>
      <c r="E30" s="164"/>
      <c r="F30" s="164"/>
      <c r="G30" s="164"/>
      <c r="H30" s="164"/>
      <c r="J30" s="430"/>
      <c r="K30" s="430"/>
      <c r="L30" s="430"/>
    </row>
    <row r="31" spans="1:12" s="60" customFormat="1" ht="63" customHeight="1">
      <c r="A31" s="26" t="s">
        <v>156</v>
      </c>
      <c r="B31" s="85" t="s">
        <v>33</v>
      </c>
      <c r="C31" s="164"/>
      <c r="D31" s="164"/>
      <c r="E31" s="164"/>
      <c r="F31" s="164"/>
      <c r="G31" s="164"/>
      <c r="H31" s="164"/>
      <c r="J31" s="430"/>
      <c r="K31" s="430"/>
      <c r="L31" s="430"/>
    </row>
    <row r="32" spans="1:12" s="60" customFormat="1" ht="39.75" customHeight="1">
      <c r="A32" s="26" t="s">
        <v>157</v>
      </c>
      <c r="B32" s="85" t="s">
        <v>34</v>
      </c>
      <c r="C32" s="164"/>
      <c r="D32" s="164"/>
      <c r="E32" s="164"/>
      <c r="F32" s="164"/>
      <c r="G32" s="164"/>
      <c r="H32" s="164"/>
      <c r="J32" s="430"/>
      <c r="K32" s="430"/>
      <c r="L32" s="430"/>
    </row>
    <row r="33" spans="1:12" s="60" customFormat="1" ht="24">
      <c r="A33" s="46" t="s">
        <v>281</v>
      </c>
      <c r="B33" s="115" t="s">
        <v>214</v>
      </c>
      <c r="C33" s="166" t="e">
        <f>C11+C17+C28+C29+C30+C31+C32</f>
        <v>#VALUE!</v>
      </c>
      <c r="D33" s="166" t="e">
        <f>D11+D17+D28+D29+D30+D31+D32</f>
        <v>#VALUE!</v>
      </c>
      <c r="E33" s="164" t="e">
        <f>E17+E11</f>
        <v>#VALUE!</v>
      </c>
      <c r="F33" s="164" t="e">
        <f>F17+F11</f>
        <v>#VALUE!</v>
      </c>
      <c r="G33" s="164" t="e">
        <f>G17+G11</f>
        <v>#VALUE!</v>
      </c>
      <c r="H33" s="164">
        <f>H17+H11</f>
        <v>188116</v>
      </c>
      <c r="J33" s="430"/>
      <c r="K33" s="430"/>
      <c r="L33" s="430"/>
    </row>
    <row r="34" spans="1:12" s="145" customFormat="1" ht="165.75">
      <c r="A34" s="197" t="s">
        <v>274</v>
      </c>
      <c r="B34" s="198" t="s">
        <v>158</v>
      </c>
      <c r="C34" s="442" t="s">
        <v>0</v>
      </c>
      <c r="D34" s="442" t="s">
        <v>1</v>
      </c>
      <c r="E34" s="164"/>
      <c r="F34" s="164"/>
      <c r="G34" s="164" t="e">
        <f>D34-C34</f>
        <v>#VALUE!</v>
      </c>
      <c r="H34" s="164"/>
      <c r="J34" s="430"/>
      <c r="K34" s="430"/>
      <c r="L34" s="430"/>
    </row>
    <row r="35" spans="1:12" s="145" customFormat="1" ht="99" customHeight="1">
      <c r="A35" s="199" t="s">
        <v>275</v>
      </c>
      <c r="B35" s="27" t="s">
        <v>176</v>
      </c>
      <c r="C35" s="442" t="s">
        <v>601</v>
      </c>
      <c r="D35" s="442" t="s">
        <v>602</v>
      </c>
      <c r="E35" s="164"/>
      <c r="F35" s="164"/>
      <c r="G35" s="164"/>
      <c r="H35" s="164"/>
      <c r="J35" s="430"/>
      <c r="K35" s="430"/>
      <c r="L35" s="430"/>
    </row>
    <row r="36" spans="1:12" s="60" customFormat="1" ht="21" customHeight="1">
      <c r="A36" s="46" t="s">
        <v>226</v>
      </c>
      <c r="B36" s="85"/>
      <c r="C36" s="164"/>
      <c r="D36" s="164"/>
      <c r="E36" s="164"/>
      <c r="F36" s="164"/>
      <c r="G36" s="164"/>
      <c r="H36" s="164"/>
      <c r="J36" s="430"/>
      <c r="K36" s="430"/>
      <c r="L36" s="430"/>
    </row>
    <row r="37" spans="1:12" s="60" customFormat="1" ht="39.75" customHeight="1">
      <c r="A37" s="26" t="s">
        <v>294</v>
      </c>
      <c r="B37" s="85" t="s">
        <v>227</v>
      </c>
      <c r="C37" s="164" t="s">
        <v>2</v>
      </c>
      <c r="D37" s="164" t="s">
        <v>3</v>
      </c>
      <c r="E37" s="164"/>
      <c r="F37" s="164" t="e">
        <f>C37-D37</f>
        <v>#VALUE!</v>
      </c>
      <c r="G37" s="164"/>
      <c r="H37" s="164"/>
      <c r="J37" s="430"/>
      <c r="K37" s="430"/>
      <c r="L37" s="430"/>
    </row>
    <row r="38" spans="1:12" ht="12.75">
      <c r="A38" s="26" t="s">
        <v>88</v>
      </c>
      <c r="B38" s="27"/>
      <c r="C38" s="164"/>
      <c r="D38" s="164"/>
      <c r="E38" s="164"/>
      <c r="F38" s="164"/>
      <c r="G38" s="164"/>
      <c r="H38" s="164"/>
      <c r="J38" s="430"/>
      <c r="K38" s="430"/>
      <c r="L38" s="430"/>
    </row>
    <row r="39" spans="1:12" ht="51">
      <c r="A39" s="26" t="s">
        <v>85</v>
      </c>
      <c r="B39" s="27" t="s">
        <v>228</v>
      </c>
      <c r="C39" s="442" t="s">
        <v>4</v>
      </c>
      <c r="D39" s="442" t="s">
        <v>5</v>
      </c>
      <c r="E39" s="164"/>
      <c r="F39" s="164" t="e">
        <f>C39-D39</f>
        <v>#VALUE!</v>
      </c>
      <c r="G39" s="164"/>
      <c r="H39" s="164"/>
      <c r="J39" s="430"/>
      <c r="K39" s="430"/>
      <c r="L39" s="430"/>
    </row>
    <row r="40" spans="1:12" ht="51">
      <c r="A40" s="26" t="s">
        <v>87</v>
      </c>
      <c r="B40" s="27" t="s">
        <v>229</v>
      </c>
      <c r="C40" s="442" t="s">
        <v>4</v>
      </c>
      <c r="D40" s="442" t="s">
        <v>5</v>
      </c>
      <c r="E40" s="164"/>
      <c r="F40" s="164" t="e">
        <f>C40-D40</f>
        <v>#VALUE!</v>
      </c>
      <c r="G40" s="164"/>
      <c r="H40" s="164"/>
      <c r="J40" s="430"/>
      <c r="K40" s="430"/>
      <c r="L40" s="430"/>
    </row>
    <row r="41" spans="1:12" ht="51">
      <c r="A41" s="26" t="s">
        <v>86</v>
      </c>
      <c r="B41" s="27" t="s">
        <v>230</v>
      </c>
      <c r="C41" s="442" t="s">
        <v>4</v>
      </c>
      <c r="D41" s="442" t="s">
        <v>5</v>
      </c>
      <c r="E41" s="164"/>
      <c r="F41" s="164" t="e">
        <f>C41-D41</f>
        <v>#VALUE!</v>
      </c>
      <c r="G41" s="164"/>
      <c r="H41" s="164"/>
      <c r="J41" s="430"/>
      <c r="K41" s="430"/>
      <c r="L41" s="430"/>
    </row>
    <row r="42" spans="1:12" s="60" customFormat="1" ht="81.75" customHeight="1">
      <c r="A42" s="26" t="s">
        <v>417</v>
      </c>
      <c r="B42" s="85" t="s">
        <v>159</v>
      </c>
      <c r="C42" s="442" t="s">
        <v>6</v>
      </c>
      <c r="D42" s="442" t="s">
        <v>21</v>
      </c>
      <c r="E42" s="164"/>
      <c r="F42" s="164"/>
      <c r="G42" s="164"/>
      <c r="H42" s="164"/>
      <c r="J42" s="430"/>
      <c r="K42" s="430"/>
      <c r="L42" s="430"/>
    </row>
    <row r="43" spans="1:12" s="60" customFormat="1" ht="39" customHeight="1">
      <c r="A43" s="26" t="s">
        <v>172</v>
      </c>
      <c r="B43" s="27" t="s">
        <v>160</v>
      </c>
      <c r="C43" s="164"/>
      <c r="D43" s="164"/>
      <c r="E43" s="164"/>
      <c r="F43" s="164"/>
      <c r="G43" s="164"/>
      <c r="H43" s="164"/>
      <c r="J43" s="430"/>
      <c r="K43" s="430"/>
      <c r="L43" s="430"/>
    </row>
    <row r="44" spans="1:12" s="60" customFormat="1" ht="66" customHeight="1">
      <c r="A44" s="26" t="s">
        <v>192</v>
      </c>
      <c r="B44" s="27" t="s">
        <v>231</v>
      </c>
      <c r="C44" s="164"/>
      <c r="D44" s="164"/>
      <c r="E44" s="164"/>
      <c r="F44" s="164"/>
      <c r="G44" s="164"/>
      <c r="H44" s="164"/>
      <c r="J44" s="430"/>
      <c r="K44" s="430"/>
      <c r="L44" s="430"/>
    </row>
    <row r="45" spans="1:12" s="60" customFormat="1" ht="12.75">
      <c r="A45" s="26" t="s">
        <v>88</v>
      </c>
      <c r="B45" s="27"/>
      <c r="C45" s="164"/>
      <c r="D45" s="164"/>
      <c r="E45" s="164"/>
      <c r="F45" s="164"/>
      <c r="G45" s="164"/>
      <c r="H45" s="164"/>
      <c r="J45" s="430"/>
      <c r="K45" s="430"/>
      <c r="L45" s="430"/>
    </row>
    <row r="46" spans="1:12" s="60" customFormat="1" ht="12.75">
      <c r="A46" s="26" t="s">
        <v>85</v>
      </c>
      <c r="B46" s="27" t="s">
        <v>232</v>
      </c>
      <c r="C46" s="164"/>
      <c r="D46" s="164"/>
      <c r="E46" s="164"/>
      <c r="F46" s="164"/>
      <c r="G46" s="164"/>
      <c r="H46" s="164"/>
      <c r="J46" s="430"/>
      <c r="K46" s="430"/>
      <c r="L46" s="430"/>
    </row>
    <row r="47" spans="1:12" s="60" customFormat="1" ht="12.75">
      <c r="A47" s="26" t="s">
        <v>87</v>
      </c>
      <c r="B47" s="27" t="s">
        <v>233</v>
      </c>
      <c r="C47" s="164"/>
      <c r="D47" s="164"/>
      <c r="E47" s="164"/>
      <c r="F47" s="164"/>
      <c r="G47" s="164"/>
      <c r="H47" s="164"/>
      <c r="J47" s="430"/>
      <c r="K47" s="430"/>
      <c r="L47" s="430"/>
    </row>
    <row r="48" spans="1:12" s="60" customFormat="1" ht="12.75">
      <c r="A48" s="26" t="s">
        <v>86</v>
      </c>
      <c r="B48" s="27" t="s">
        <v>234</v>
      </c>
      <c r="C48" s="164"/>
      <c r="D48" s="164"/>
      <c r="E48" s="164"/>
      <c r="F48" s="164"/>
      <c r="G48" s="164"/>
      <c r="H48" s="164"/>
      <c r="J48" s="430"/>
      <c r="K48" s="430"/>
      <c r="L48" s="430"/>
    </row>
    <row r="49" spans="1:12" ht="68.25" customHeight="1">
      <c r="A49" s="75" t="s">
        <v>173</v>
      </c>
      <c r="B49" s="85" t="s">
        <v>235</v>
      </c>
      <c r="C49" s="442" t="s">
        <v>22</v>
      </c>
      <c r="D49" s="442" t="s">
        <v>23</v>
      </c>
      <c r="E49" s="164"/>
      <c r="F49" s="164"/>
      <c r="G49" s="164"/>
      <c r="H49" s="164"/>
      <c r="J49" s="430"/>
      <c r="K49" s="430"/>
      <c r="L49" s="430"/>
    </row>
    <row r="50" spans="1:12" ht="76.5" customHeight="1">
      <c r="A50" s="75" t="s">
        <v>174</v>
      </c>
      <c r="B50" s="85" t="s">
        <v>236</v>
      </c>
      <c r="C50" s="442" t="s">
        <v>24</v>
      </c>
      <c r="D50" s="442" t="s">
        <v>25</v>
      </c>
      <c r="E50" s="164"/>
      <c r="F50" s="164"/>
      <c r="G50" s="164"/>
      <c r="H50" s="164"/>
      <c r="J50" s="430"/>
      <c r="K50" s="430"/>
      <c r="L50" s="430"/>
    </row>
    <row r="51" spans="1:12" s="60" customFormat="1" ht="24">
      <c r="A51" s="112" t="s">
        <v>175</v>
      </c>
      <c r="B51" s="116"/>
      <c r="C51" s="442"/>
      <c r="D51" s="442"/>
      <c r="E51" s="164"/>
      <c r="F51" s="164"/>
      <c r="G51" s="164"/>
      <c r="H51" s="164"/>
      <c r="J51" s="430"/>
      <c r="K51" s="430"/>
      <c r="L51" s="430"/>
    </row>
    <row r="52" spans="1:12" s="60" customFormat="1" ht="51">
      <c r="A52" s="107" t="s">
        <v>61</v>
      </c>
      <c r="B52" s="116" t="s">
        <v>177</v>
      </c>
      <c r="C52" s="442" t="s">
        <v>565</v>
      </c>
      <c r="D52" s="442" t="s">
        <v>7</v>
      </c>
      <c r="E52" s="164"/>
      <c r="F52" s="164"/>
      <c r="G52" s="164"/>
      <c r="H52" s="164"/>
      <c r="J52" s="430"/>
      <c r="K52" s="430"/>
      <c r="L52" s="430"/>
    </row>
    <row r="53" spans="1:12" s="60" customFormat="1" ht="112.5" customHeight="1" thickBot="1">
      <c r="A53" s="108" t="s">
        <v>67</v>
      </c>
      <c r="B53" s="118" t="s">
        <v>178</v>
      </c>
      <c r="C53" s="442" t="s">
        <v>8</v>
      </c>
      <c r="D53" s="442" t="s">
        <v>9</v>
      </c>
      <c r="E53" s="164"/>
      <c r="F53" s="164"/>
      <c r="G53" s="164"/>
      <c r="H53" s="164"/>
      <c r="J53" s="430"/>
      <c r="K53" s="430"/>
      <c r="L53" s="430"/>
    </row>
    <row r="54" spans="1:12" s="450" customFormat="1" ht="51">
      <c r="A54" s="86" t="s">
        <v>81</v>
      </c>
      <c r="B54" s="144" t="s">
        <v>179</v>
      </c>
      <c r="C54" s="442" t="s">
        <v>10</v>
      </c>
      <c r="D54" s="442" t="s">
        <v>11</v>
      </c>
      <c r="E54" s="442"/>
      <c r="F54" s="442"/>
      <c r="G54" s="442"/>
      <c r="H54" s="442"/>
      <c r="J54" s="448"/>
      <c r="K54" s="448"/>
      <c r="L54" s="448"/>
    </row>
    <row r="55" spans="1:12" s="450" customFormat="1" ht="36">
      <c r="A55" s="107" t="s">
        <v>197</v>
      </c>
      <c r="B55" s="144" t="s">
        <v>180</v>
      </c>
      <c r="C55" s="442"/>
      <c r="D55" s="442"/>
      <c r="E55" s="442"/>
      <c r="F55" s="442"/>
      <c r="G55" s="442"/>
      <c r="H55" s="442"/>
      <c r="J55" s="448"/>
      <c r="K55" s="448"/>
      <c r="L55" s="448"/>
    </row>
    <row r="56" spans="1:12" s="450" customFormat="1" ht="38.25">
      <c r="A56" s="86" t="s">
        <v>198</v>
      </c>
      <c r="B56" s="144" t="s">
        <v>181</v>
      </c>
      <c r="C56" s="442" t="s">
        <v>12</v>
      </c>
      <c r="D56" s="442" t="s">
        <v>13</v>
      </c>
      <c r="E56" s="442"/>
      <c r="F56" s="442"/>
      <c r="G56" s="442"/>
      <c r="H56" s="442"/>
      <c r="J56" s="448"/>
      <c r="K56" s="448"/>
      <c r="L56" s="448"/>
    </row>
    <row r="57" spans="1:12" ht="16.5" customHeight="1">
      <c r="A57" s="109" t="s">
        <v>58</v>
      </c>
      <c r="B57" s="27"/>
      <c r="C57" s="164"/>
      <c r="D57" s="164"/>
      <c r="E57" s="164"/>
      <c r="F57" s="164"/>
      <c r="G57" s="164"/>
      <c r="H57" s="164"/>
      <c r="J57" s="430"/>
      <c r="K57" s="430"/>
      <c r="L57" s="430"/>
    </row>
    <row r="58" spans="1:12" ht="27" customHeight="1">
      <c r="A58" s="19" t="s">
        <v>168</v>
      </c>
      <c r="B58" s="123" t="s">
        <v>36</v>
      </c>
      <c r="C58" s="148" t="e">
        <f>C59+C60+C61+C62+C63+C64+C65+C66</f>
        <v>#VALUE!</v>
      </c>
      <c r="D58" s="148" t="e">
        <f>D59+D60+D61+D62+D63+D64+D65+D66</f>
        <v>#VALUE!</v>
      </c>
      <c r="E58" s="11" t="s">
        <v>138</v>
      </c>
      <c r="F58" s="11" t="s">
        <v>138</v>
      </c>
      <c r="G58" s="11" t="s">
        <v>138</v>
      </c>
      <c r="H58" s="11" t="s">
        <v>138</v>
      </c>
      <c r="J58" s="430"/>
      <c r="K58" s="430"/>
      <c r="L58" s="430"/>
    </row>
    <row r="59" spans="1:12" s="447" customFormat="1" ht="102" customHeight="1">
      <c r="A59" s="26" t="s">
        <v>123</v>
      </c>
      <c r="B59" s="27" t="s">
        <v>166</v>
      </c>
      <c r="C59" s="442" t="s">
        <v>15</v>
      </c>
      <c r="D59" s="442" t="s">
        <v>15</v>
      </c>
      <c r="E59" s="446" t="s">
        <v>138</v>
      </c>
      <c r="F59" s="446" t="s">
        <v>138</v>
      </c>
      <c r="G59" s="446" t="s">
        <v>138</v>
      </c>
      <c r="H59" s="446" t="s">
        <v>138</v>
      </c>
      <c r="J59" s="448"/>
      <c r="K59" s="448"/>
      <c r="L59" s="448"/>
    </row>
    <row r="60" spans="1:12" s="447" customFormat="1" ht="56.25" customHeight="1">
      <c r="A60" s="105" t="s">
        <v>533</v>
      </c>
      <c r="B60" s="449">
        <v>192</v>
      </c>
      <c r="C60" s="442" t="s">
        <v>16</v>
      </c>
      <c r="D60" s="442" t="s">
        <v>16</v>
      </c>
      <c r="E60" s="446" t="s">
        <v>138</v>
      </c>
      <c r="F60" s="446" t="s">
        <v>138</v>
      </c>
      <c r="G60" s="446" t="s">
        <v>138</v>
      </c>
      <c r="H60" s="446" t="s">
        <v>138</v>
      </c>
      <c r="J60" s="448"/>
      <c r="K60" s="448"/>
      <c r="L60" s="448"/>
    </row>
    <row r="61" spans="1:12" s="447" customFormat="1" ht="83.25" customHeight="1">
      <c r="A61" s="106" t="s">
        <v>534</v>
      </c>
      <c r="B61" s="144" t="s">
        <v>167</v>
      </c>
      <c r="C61" s="442" t="s">
        <v>19</v>
      </c>
      <c r="D61" s="442" t="s">
        <v>19</v>
      </c>
      <c r="E61" s="446" t="s">
        <v>138</v>
      </c>
      <c r="F61" s="446" t="s">
        <v>138</v>
      </c>
      <c r="G61" s="446" t="s">
        <v>138</v>
      </c>
      <c r="H61" s="446" t="s">
        <v>138</v>
      </c>
      <c r="J61" s="448"/>
      <c r="K61" s="448"/>
      <c r="L61" s="448"/>
    </row>
    <row r="62" spans="1:12" s="447" customFormat="1" ht="43.5" customHeight="1">
      <c r="A62" s="106" t="s">
        <v>535</v>
      </c>
      <c r="B62" s="449">
        <v>194</v>
      </c>
      <c r="C62" s="442" t="s">
        <v>17</v>
      </c>
      <c r="D62" s="442" t="s">
        <v>17</v>
      </c>
      <c r="E62" s="446" t="s">
        <v>138</v>
      </c>
      <c r="F62" s="446" t="s">
        <v>138</v>
      </c>
      <c r="G62" s="446" t="s">
        <v>138</v>
      </c>
      <c r="H62" s="446" t="s">
        <v>138</v>
      </c>
      <c r="J62" s="448"/>
      <c r="K62" s="448"/>
      <c r="L62" s="448"/>
    </row>
    <row r="63" spans="1:12" s="447" customFormat="1" ht="51">
      <c r="A63" s="26" t="s">
        <v>536</v>
      </c>
      <c r="B63" s="449">
        <v>195</v>
      </c>
      <c r="C63" s="442" t="s">
        <v>18</v>
      </c>
      <c r="D63" s="442" t="s">
        <v>18</v>
      </c>
      <c r="E63" s="446" t="s">
        <v>138</v>
      </c>
      <c r="F63" s="446" t="s">
        <v>138</v>
      </c>
      <c r="G63" s="446" t="s">
        <v>138</v>
      </c>
      <c r="H63" s="446" t="s">
        <v>138</v>
      </c>
      <c r="J63" s="448"/>
      <c r="K63" s="448"/>
      <c r="L63" s="448"/>
    </row>
    <row r="64" spans="1:12" s="447" customFormat="1" ht="73.5" customHeight="1">
      <c r="A64" s="26" t="s">
        <v>537</v>
      </c>
      <c r="B64" s="449">
        <v>196</v>
      </c>
      <c r="C64" s="442" t="s">
        <v>596</v>
      </c>
      <c r="D64" s="442" t="s">
        <v>596</v>
      </c>
      <c r="E64" s="446" t="s">
        <v>138</v>
      </c>
      <c r="F64" s="446" t="s">
        <v>138</v>
      </c>
      <c r="G64" s="446" t="s">
        <v>138</v>
      </c>
      <c r="H64" s="446" t="s">
        <v>138</v>
      </c>
      <c r="J64" s="448"/>
      <c r="K64" s="448"/>
      <c r="L64" s="448"/>
    </row>
    <row r="65" spans="1:12" ht="15.75" customHeight="1">
      <c r="A65" s="26" t="s">
        <v>124</v>
      </c>
      <c r="B65" s="117">
        <v>197</v>
      </c>
      <c r="C65" s="164"/>
      <c r="D65" s="164"/>
      <c r="E65" s="11" t="s">
        <v>138</v>
      </c>
      <c r="F65" s="11" t="s">
        <v>138</v>
      </c>
      <c r="G65" s="11" t="s">
        <v>138</v>
      </c>
      <c r="H65" s="11" t="s">
        <v>138</v>
      </c>
      <c r="J65" s="430"/>
      <c r="K65" s="430"/>
      <c r="L65" s="430"/>
    </row>
    <row r="66" spans="1:12" ht="16.5" customHeight="1">
      <c r="A66" s="26" t="s">
        <v>124</v>
      </c>
      <c r="B66" s="117">
        <v>198</v>
      </c>
      <c r="C66" s="164"/>
      <c r="D66" s="164"/>
      <c r="E66" s="11" t="s">
        <v>138</v>
      </c>
      <c r="F66" s="11" t="s">
        <v>138</v>
      </c>
      <c r="G66" s="11" t="s">
        <v>138</v>
      </c>
      <c r="H66" s="11" t="s">
        <v>138</v>
      </c>
      <c r="J66" s="430"/>
      <c r="K66" s="430"/>
      <c r="L66" s="430"/>
    </row>
    <row r="67" spans="1:12" s="60" customFormat="1" ht="65.25" customHeight="1">
      <c r="A67" s="46" t="s">
        <v>491</v>
      </c>
      <c r="B67" s="123" t="s">
        <v>37</v>
      </c>
      <c r="C67" s="451" t="s">
        <v>578</v>
      </c>
      <c r="D67" s="207" t="s">
        <v>14</v>
      </c>
      <c r="E67" s="207" t="e">
        <f>D67-C67</f>
        <v>#VALUE!</v>
      </c>
      <c r="F67" s="207"/>
      <c r="G67" s="207"/>
      <c r="H67" s="207"/>
      <c r="J67" s="430"/>
      <c r="K67" s="430"/>
      <c r="L67" s="430"/>
    </row>
    <row r="68" spans="1:8" s="60" customFormat="1" ht="49.5" customHeight="1">
      <c r="A68" s="106" t="s">
        <v>169</v>
      </c>
      <c r="B68" s="27" t="s">
        <v>170</v>
      </c>
      <c r="C68" s="164"/>
      <c r="D68" s="164"/>
      <c r="E68" s="164"/>
      <c r="F68" s="164"/>
      <c r="G68" s="164"/>
      <c r="H68" s="164"/>
    </row>
    <row r="69" spans="1:8" s="60" customFormat="1" ht="37.5" customHeight="1">
      <c r="A69" s="26" t="s">
        <v>161</v>
      </c>
      <c r="B69" s="27" t="s">
        <v>162</v>
      </c>
      <c r="C69" s="164"/>
      <c r="D69" s="164"/>
      <c r="E69" s="164"/>
      <c r="F69" s="164"/>
      <c r="G69" s="164"/>
      <c r="H69" s="164"/>
    </row>
    <row r="70" spans="1:8" s="145" customFormat="1" ht="50.25" customHeight="1">
      <c r="A70" s="26" t="s">
        <v>492</v>
      </c>
      <c r="B70" s="144" t="s">
        <v>215</v>
      </c>
      <c r="C70" s="164"/>
      <c r="D70" s="164"/>
      <c r="E70" s="164"/>
      <c r="F70" s="164"/>
      <c r="G70" s="164"/>
      <c r="H70" s="164"/>
    </row>
    <row r="71" spans="1:8" s="145" customFormat="1" ht="32.25" customHeight="1">
      <c r="A71" s="26" t="s">
        <v>216</v>
      </c>
      <c r="B71" s="144" t="s">
        <v>217</v>
      </c>
      <c r="C71" s="164"/>
      <c r="D71" s="164"/>
      <c r="E71" s="164"/>
      <c r="F71" s="164"/>
      <c r="G71" s="164"/>
      <c r="H71" s="164"/>
    </row>
    <row r="72" spans="1:8" s="60" customFormat="1" ht="39" customHeight="1">
      <c r="A72" s="46" t="s">
        <v>225</v>
      </c>
      <c r="B72" s="123" t="s">
        <v>45</v>
      </c>
      <c r="C72" s="207"/>
      <c r="D72" s="207"/>
      <c r="E72" s="164"/>
      <c r="F72" s="164"/>
      <c r="G72" s="164"/>
      <c r="H72" s="164"/>
    </row>
    <row r="73" spans="1:8" s="60" customFormat="1" ht="29.25" customHeight="1">
      <c r="A73" s="26" t="s">
        <v>163</v>
      </c>
      <c r="B73" s="27" t="s">
        <v>59</v>
      </c>
      <c r="C73" s="164"/>
      <c r="D73" s="164"/>
      <c r="E73" s="164"/>
      <c r="F73" s="164"/>
      <c r="G73" s="164"/>
      <c r="H73" s="164"/>
    </row>
    <row r="74" spans="1:8" s="60" customFormat="1" ht="48">
      <c r="A74" s="26" t="s">
        <v>164</v>
      </c>
      <c r="B74" s="27" t="s">
        <v>165</v>
      </c>
      <c r="C74" s="164"/>
      <c r="D74" s="164"/>
      <c r="E74" s="164"/>
      <c r="F74" s="164"/>
      <c r="G74" s="164"/>
      <c r="H74" s="164"/>
    </row>
    <row r="75" spans="1:8" s="60" customFormat="1" ht="36">
      <c r="A75" s="46" t="s">
        <v>493</v>
      </c>
      <c r="B75" s="123" t="s">
        <v>495</v>
      </c>
      <c r="C75" s="148">
        <f>C77+C78+C79</f>
        <v>0</v>
      </c>
      <c r="D75" s="164"/>
      <c r="E75" s="164"/>
      <c r="F75" s="164"/>
      <c r="G75" s="164"/>
      <c r="H75" s="164"/>
    </row>
    <row r="76" spans="1:8" s="60" customFormat="1" ht="12.75">
      <c r="A76" s="26" t="s">
        <v>494</v>
      </c>
      <c r="B76" s="27"/>
      <c r="C76" s="164"/>
      <c r="D76" s="164"/>
      <c r="E76" s="164"/>
      <c r="F76" s="164"/>
      <c r="G76" s="164"/>
      <c r="H76" s="164"/>
    </row>
    <row r="77" spans="1:8" s="60" customFormat="1" ht="19.5" customHeight="1">
      <c r="A77" s="413"/>
      <c r="B77" s="27" t="s">
        <v>496</v>
      </c>
      <c r="C77" s="164"/>
      <c r="D77" s="164"/>
      <c r="E77" s="164"/>
      <c r="F77" s="164"/>
      <c r="G77" s="164"/>
      <c r="H77" s="164"/>
    </row>
    <row r="78" spans="1:8" s="60" customFormat="1" ht="19.5" customHeight="1">
      <c r="A78" s="413"/>
      <c r="B78" s="27" t="s">
        <v>497</v>
      </c>
      <c r="C78" s="164"/>
      <c r="D78" s="164"/>
      <c r="E78" s="164"/>
      <c r="F78" s="164"/>
      <c r="G78" s="164"/>
      <c r="H78" s="164"/>
    </row>
    <row r="79" spans="1:8" ht="21" customHeight="1">
      <c r="A79" s="413"/>
      <c r="B79" s="134" t="s">
        <v>498</v>
      </c>
      <c r="C79" s="156"/>
      <c r="D79" s="156"/>
      <c r="E79" s="156"/>
      <c r="F79" s="156"/>
      <c r="G79" s="156"/>
      <c r="H79" s="156"/>
    </row>
    <row r="80" spans="1:8" ht="12.75">
      <c r="A80" s="30"/>
      <c r="B80" s="29"/>
      <c r="C80" s="16"/>
      <c r="D80" s="16"/>
      <c r="E80" s="16"/>
      <c r="F80" s="16"/>
      <c r="G80" s="16"/>
      <c r="H80" s="16"/>
    </row>
    <row r="81" spans="1:8" ht="12.75">
      <c r="A81" s="32" t="s">
        <v>610</v>
      </c>
      <c r="E81" s="466" t="s">
        <v>605</v>
      </c>
      <c r="F81" s="466"/>
      <c r="G81" s="466"/>
      <c r="H81" s="466"/>
    </row>
    <row r="82" spans="1:8" ht="12.75">
      <c r="A82" t="s">
        <v>90</v>
      </c>
      <c r="E82" s="467" t="s">
        <v>89</v>
      </c>
      <c r="F82" s="467"/>
      <c r="G82" s="467"/>
      <c r="H82" s="467"/>
    </row>
  </sheetData>
  <sheetProtection/>
  <protectedRanges>
    <protectedRange sqref="A79:H83" name="Диапазон9"/>
    <protectedRange sqref="F1:H3" name="Диапазон1"/>
    <protectedRange sqref="C28:D57 E11:H57 C11:D26 C59:D78" name="Диапазон2"/>
    <protectedRange sqref="E67:H78" name="Диапазон6"/>
    <protectedRange sqref="E58:H66 C58:D58" name="Диапазон8"/>
    <protectedRange sqref="C27" name="Диапазон2_1"/>
    <protectedRange sqref="D27" name="Диапазон2_2"/>
  </protectedRanges>
  <mergeCells count="8">
    <mergeCell ref="E82:H82"/>
    <mergeCell ref="D7:D8"/>
    <mergeCell ref="E7:F7"/>
    <mergeCell ref="G7:H7"/>
    <mergeCell ref="A7:A9"/>
    <mergeCell ref="B7:B9"/>
    <mergeCell ref="C7:C8"/>
    <mergeCell ref="E81:H81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27"/>
  <sheetViews>
    <sheetView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56.00390625" style="0" customWidth="1"/>
    <col min="2" max="2" width="8.625" style="0" customWidth="1"/>
    <col min="3" max="3" width="12.125" style="0" customWidth="1"/>
    <col min="4" max="4" width="13.875" style="0" customWidth="1"/>
    <col min="5" max="5" width="14.00390625" style="0" customWidth="1"/>
    <col min="6" max="6" width="13.625" style="0" customWidth="1"/>
    <col min="7" max="7" width="13.125" style="0" customWidth="1"/>
    <col min="8" max="8" width="16.875" style="0" customWidth="1"/>
  </cols>
  <sheetData>
    <row r="1" spans="1:8" s="60" customFormat="1" ht="13.5" thickBot="1">
      <c r="A1" s="62"/>
      <c r="B1" s="63"/>
      <c r="C1" s="62"/>
      <c r="D1" s="62"/>
      <c r="E1" s="64" t="s">
        <v>136</v>
      </c>
      <c r="F1" s="69">
        <f>'Приложение № 2 к Листу 02'!F1</f>
        <v>507</v>
      </c>
      <c r="G1" s="70"/>
      <c r="H1" s="71"/>
    </row>
    <row r="2" spans="1:8" s="60" customFormat="1" ht="13.5" thickBot="1">
      <c r="A2" s="62"/>
      <c r="B2" s="63"/>
      <c r="C2" s="62"/>
      <c r="D2" s="62"/>
      <c r="E2" s="64" t="s">
        <v>134</v>
      </c>
      <c r="F2" s="69">
        <f>'Приложение № 2 к Листу 02'!F2</f>
        <v>0</v>
      </c>
      <c r="G2" s="70"/>
      <c r="H2" s="71"/>
    </row>
    <row r="3" spans="1:8" s="60" customFormat="1" ht="12.75" customHeight="1" thickBot="1">
      <c r="A3" s="65" t="s">
        <v>183</v>
      </c>
      <c r="B3" s="63"/>
      <c r="C3" s="62"/>
      <c r="D3" s="62"/>
      <c r="E3" s="64" t="s">
        <v>135</v>
      </c>
      <c r="F3" s="69" t="str">
        <f>'Приложение № 2 к Листу 02'!F3</f>
        <v>1 квартал 2017</v>
      </c>
      <c r="G3" s="96"/>
      <c r="H3" s="71"/>
    </row>
    <row r="4" spans="1:8" s="61" customFormat="1" ht="18" customHeight="1">
      <c r="A4" s="72" t="s">
        <v>182</v>
      </c>
      <c r="B4" s="65"/>
      <c r="C4" s="66"/>
      <c r="D4" s="67"/>
      <c r="E4" s="67"/>
      <c r="F4" s="65"/>
      <c r="G4" s="65"/>
      <c r="H4" s="68"/>
    </row>
    <row r="5" spans="1:8" s="61" customFormat="1" ht="18" customHeight="1">
      <c r="A5" s="72" t="s">
        <v>220</v>
      </c>
      <c r="B5" s="65"/>
      <c r="C5" s="66"/>
      <c r="D5" s="67"/>
      <c r="E5" s="67"/>
      <c r="F5" s="65"/>
      <c r="G5" s="65"/>
      <c r="H5" s="68"/>
    </row>
    <row r="6" spans="1:8" s="61" customFormat="1" ht="15.75" customHeight="1" thickBot="1">
      <c r="A6" s="72" t="s">
        <v>219</v>
      </c>
      <c r="B6" s="65"/>
      <c r="C6" s="66"/>
      <c r="D6" s="67"/>
      <c r="E6" s="119"/>
      <c r="F6" s="120"/>
      <c r="G6" s="120"/>
      <c r="H6" s="121" t="s">
        <v>72</v>
      </c>
    </row>
    <row r="7" spans="1:8" s="4" customFormat="1" ht="23.25" customHeight="1">
      <c r="A7" s="470" t="s">
        <v>41</v>
      </c>
      <c r="B7" s="484" t="s">
        <v>42</v>
      </c>
      <c r="C7" s="487" t="s">
        <v>73</v>
      </c>
      <c r="D7" s="480" t="s">
        <v>74</v>
      </c>
      <c r="E7" s="489" t="s">
        <v>65</v>
      </c>
      <c r="F7" s="489"/>
      <c r="G7" s="489" t="s">
        <v>64</v>
      </c>
      <c r="H7" s="489"/>
    </row>
    <row r="8" spans="1:8" s="4" customFormat="1" ht="21.75" customHeight="1">
      <c r="A8" s="471"/>
      <c r="B8" s="485"/>
      <c r="C8" s="488"/>
      <c r="D8" s="481"/>
      <c r="E8" s="122" t="s">
        <v>91</v>
      </c>
      <c r="F8" s="111" t="s">
        <v>171</v>
      </c>
      <c r="G8" s="110" t="s">
        <v>119</v>
      </c>
      <c r="H8" s="21" t="s">
        <v>122</v>
      </c>
    </row>
    <row r="9" spans="1:8" s="4" customFormat="1" ht="13.5" thickBot="1">
      <c r="A9" s="483"/>
      <c r="B9" s="486"/>
      <c r="C9" s="21" t="s">
        <v>69</v>
      </c>
      <c r="D9" s="21" t="s">
        <v>69</v>
      </c>
      <c r="E9" s="21" t="s">
        <v>69</v>
      </c>
      <c r="F9" s="21" t="s">
        <v>69</v>
      </c>
      <c r="G9" s="21" t="s">
        <v>69</v>
      </c>
      <c r="H9" s="21" t="s">
        <v>69</v>
      </c>
    </row>
    <row r="10" spans="1:8" s="4" customFormat="1" ht="12.75">
      <c r="A10" s="20">
        <v>1</v>
      </c>
      <c r="B10" s="22" t="s">
        <v>44</v>
      </c>
      <c r="C10" s="20">
        <v>3</v>
      </c>
      <c r="D10" s="23">
        <v>4</v>
      </c>
      <c r="E10" s="23">
        <v>5</v>
      </c>
      <c r="F10" s="23">
        <v>6</v>
      </c>
      <c r="G10" s="23">
        <v>7</v>
      </c>
      <c r="H10" s="6">
        <v>8</v>
      </c>
    </row>
    <row r="11" spans="1:8" s="60" customFormat="1" ht="24">
      <c r="A11" s="46" t="s">
        <v>237</v>
      </c>
      <c r="B11" s="85" t="s">
        <v>26</v>
      </c>
      <c r="C11" s="207"/>
      <c r="D11" s="204"/>
      <c r="E11" s="93" t="s">
        <v>199</v>
      </c>
      <c r="F11" s="93" t="s">
        <v>199</v>
      </c>
      <c r="G11" s="93" t="s">
        <v>199</v>
      </c>
      <c r="H11" s="93" t="s">
        <v>199</v>
      </c>
    </row>
    <row r="12" spans="1:8" s="60" customFormat="1" ht="12.75">
      <c r="A12" s="106" t="s">
        <v>238</v>
      </c>
      <c r="B12" s="114" t="s">
        <v>27</v>
      </c>
      <c r="C12" s="164"/>
      <c r="D12" s="204"/>
      <c r="E12" s="93" t="s">
        <v>199</v>
      </c>
      <c r="F12" s="93" t="s">
        <v>199</v>
      </c>
      <c r="G12" s="93" t="s">
        <v>199</v>
      </c>
      <c r="H12" s="93" t="s">
        <v>199</v>
      </c>
    </row>
    <row r="13" spans="1:8" s="60" customFormat="1" ht="76.5">
      <c r="A13" s="113" t="s">
        <v>184</v>
      </c>
      <c r="B13" s="85" t="s">
        <v>28</v>
      </c>
      <c r="C13" s="435" t="s">
        <v>551</v>
      </c>
      <c r="D13" s="434" t="str">
        <f>C13</f>
        <v>Д91.01/К91.09 Поступления связанные с продажей ОС</v>
      </c>
      <c r="E13" s="164"/>
      <c r="F13" s="164"/>
      <c r="G13" s="164"/>
      <c r="H13" s="164"/>
    </row>
    <row r="14" spans="1:8" s="60" customFormat="1" ht="24">
      <c r="A14" s="113" t="s">
        <v>185</v>
      </c>
      <c r="B14" s="85" t="s">
        <v>29</v>
      </c>
      <c r="C14" s="207"/>
      <c r="D14" s="204"/>
      <c r="E14" s="164"/>
      <c r="F14" s="164"/>
      <c r="G14" s="164"/>
      <c r="H14" s="164"/>
    </row>
    <row r="15" spans="1:8" s="60" customFormat="1" ht="76.5">
      <c r="A15" s="113" t="s">
        <v>240</v>
      </c>
      <c r="B15" s="85" t="s">
        <v>30</v>
      </c>
      <c r="C15" s="435" t="str">
        <f>C13</f>
        <v>Д91.01/К91.09 Поступления связанные с продажей ОС</v>
      </c>
      <c r="D15" s="434" t="str">
        <f>D13</f>
        <v>Д91.01/К91.09 Поступления связанные с продажей ОС</v>
      </c>
      <c r="E15" s="164"/>
      <c r="F15" s="164"/>
      <c r="G15" s="164"/>
      <c r="H15" s="164"/>
    </row>
    <row r="16" spans="1:8" s="60" customFormat="1" ht="12.75" customHeight="1">
      <c r="A16" s="113" t="s">
        <v>239</v>
      </c>
      <c r="B16" s="85" t="s">
        <v>31</v>
      </c>
      <c r="C16" s="207"/>
      <c r="D16" s="204"/>
      <c r="E16" s="164"/>
      <c r="F16" s="164"/>
      <c r="G16" s="164"/>
      <c r="H16" s="164"/>
    </row>
    <row r="17" spans="1:8" s="60" customFormat="1" ht="51" customHeight="1">
      <c r="A17" s="106" t="s">
        <v>187</v>
      </c>
      <c r="B17" s="85" t="s">
        <v>186</v>
      </c>
      <c r="C17" s="164"/>
      <c r="D17" s="204"/>
      <c r="E17" s="164"/>
      <c r="F17" s="164"/>
      <c r="G17" s="164"/>
      <c r="H17" s="164"/>
    </row>
    <row r="18" spans="1:8" s="60" customFormat="1" ht="37.5" customHeight="1">
      <c r="A18" s="106" t="s">
        <v>188</v>
      </c>
      <c r="B18" s="85" t="s">
        <v>36</v>
      </c>
      <c r="C18" s="164"/>
      <c r="D18" s="204"/>
      <c r="E18" s="164"/>
      <c r="F18" s="164"/>
      <c r="G18" s="164"/>
      <c r="H18" s="164"/>
    </row>
    <row r="19" spans="1:8" s="60" customFormat="1" ht="62.25" customHeight="1">
      <c r="A19" s="26" t="s">
        <v>189</v>
      </c>
      <c r="B19" s="85" t="s">
        <v>37</v>
      </c>
      <c r="C19" s="164"/>
      <c r="D19" s="204"/>
      <c r="E19" s="164"/>
      <c r="F19" s="164"/>
      <c r="G19" s="164"/>
      <c r="H19" s="164"/>
    </row>
    <row r="20" spans="1:8" s="145" customFormat="1" ht="28.5" customHeight="1">
      <c r="A20" s="26" t="s">
        <v>221</v>
      </c>
      <c r="B20" s="116" t="s">
        <v>170</v>
      </c>
      <c r="C20" s="165"/>
      <c r="D20" s="205"/>
      <c r="E20" s="165"/>
      <c r="F20" s="165"/>
      <c r="G20" s="165"/>
      <c r="H20" s="165"/>
    </row>
    <row r="21" spans="1:8" s="60" customFormat="1" ht="54.75" customHeight="1">
      <c r="A21" s="46" t="s">
        <v>195</v>
      </c>
      <c r="B21" s="123" t="s">
        <v>222</v>
      </c>
      <c r="C21" s="166" t="e">
        <f>C13+C17</f>
        <v>#VALUE!</v>
      </c>
      <c r="D21" s="166" t="e">
        <f>D13+D17</f>
        <v>#VALUE!</v>
      </c>
      <c r="E21" s="164"/>
      <c r="F21" s="164"/>
      <c r="G21" s="164"/>
      <c r="H21" s="164"/>
    </row>
    <row r="22" spans="1:8" s="60" customFormat="1" ht="53.25" customHeight="1">
      <c r="A22" s="46" t="s">
        <v>193</v>
      </c>
      <c r="B22" s="123" t="s">
        <v>223</v>
      </c>
      <c r="C22" s="166">
        <f>C14+C18</f>
        <v>0</v>
      </c>
      <c r="D22" s="207"/>
      <c r="E22" s="164"/>
      <c r="F22" s="164"/>
      <c r="G22" s="164"/>
      <c r="H22" s="164"/>
    </row>
    <row r="23" spans="1:8" s="60" customFormat="1" ht="51" customHeight="1">
      <c r="A23" s="46" t="s">
        <v>194</v>
      </c>
      <c r="B23" s="123" t="s">
        <v>224</v>
      </c>
      <c r="C23" s="166">
        <f>C16+C19</f>
        <v>0</v>
      </c>
      <c r="D23" s="207"/>
      <c r="E23" s="164"/>
      <c r="F23" s="164"/>
      <c r="G23" s="164"/>
      <c r="H23" s="164"/>
    </row>
    <row r="24" spans="1:8" ht="12.75">
      <c r="A24" s="30"/>
      <c r="B24" s="29"/>
      <c r="C24" s="16"/>
      <c r="D24" s="16"/>
      <c r="E24" s="16"/>
      <c r="F24" s="16"/>
      <c r="G24" s="16"/>
      <c r="H24" s="16"/>
    </row>
    <row r="25" spans="1:8" ht="12.75">
      <c r="A25" s="30"/>
      <c r="B25" s="29"/>
      <c r="C25" s="16"/>
      <c r="D25" s="16"/>
      <c r="E25" s="16"/>
      <c r="F25" s="16"/>
      <c r="G25" s="16"/>
      <c r="H25" s="16"/>
    </row>
    <row r="26" spans="1:8" ht="12.75">
      <c r="A26" s="32" t="s">
        <v>610</v>
      </c>
      <c r="E26" s="466" t="s">
        <v>605</v>
      </c>
      <c r="F26" s="466"/>
      <c r="G26" s="466"/>
      <c r="H26" s="466"/>
    </row>
    <row r="27" spans="1:8" ht="12.75">
      <c r="A27" t="s">
        <v>90</v>
      </c>
      <c r="E27" s="467" t="s">
        <v>89</v>
      </c>
      <c r="F27" s="467"/>
      <c r="G27" s="467"/>
      <c r="H27" s="467"/>
    </row>
  </sheetData>
  <sheetProtection/>
  <protectedRanges>
    <protectedRange sqref="A24:H28" name="Диапазон9"/>
    <protectedRange sqref="F1:H3" name="Диапазон1_1"/>
    <protectedRange sqref="C11:H23" name="Диапазон2"/>
  </protectedRanges>
  <mergeCells count="8">
    <mergeCell ref="E7:F7"/>
    <mergeCell ref="G7:H7"/>
    <mergeCell ref="E26:H26"/>
    <mergeCell ref="E27:H27"/>
    <mergeCell ref="A7:A9"/>
    <mergeCell ref="B7:B9"/>
    <mergeCell ref="C7:C8"/>
    <mergeCell ref="D7:D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C38"/>
  <sheetViews>
    <sheetView zoomScaleSheetLayoutView="75" zoomScalePageLayoutView="0" workbookViewId="0" topLeftCell="A1">
      <selection activeCell="D24" sqref="D24"/>
    </sheetView>
  </sheetViews>
  <sheetFormatPr defaultColWidth="9.00390625" defaultRowHeight="12.75"/>
  <cols>
    <col min="1" max="1" width="5.00390625" style="0" customWidth="1"/>
    <col min="2" max="2" width="39.125" style="0" customWidth="1"/>
    <col min="3" max="3" width="37.125" style="0" customWidth="1"/>
    <col min="4" max="4" width="9.75390625" style="0" customWidth="1"/>
  </cols>
  <sheetData>
    <row r="1" ht="12.75">
      <c r="C1" s="200" t="s">
        <v>263</v>
      </c>
    </row>
    <row r="2" ht="12.75">
      <c r="C2" s="125"/>
    </row>
    <row r="3" ht="12.75">
      <c r="C3" s="200" t="s">
        <v>208</v>
      </c>
    </row>
    <row r="11" spans="2:3" ht="12.75">
      <c r="B11" t="s">
        <v>200</v>
      </c>
      <c r="C11" s="31"/>
    </row>
    <row r="12" ht="12.75">
      <c r="C12" t="s">
        <v>201</v>
      </c>
    </row>
    <row r="15" ht="12.75">
      <c r="C15" s="126" t="s">
        <v>202</v>
      </c>
    </row>
    <row r="16" spans="1:3" ht="12.75" customHeight="1">
      <c r="A16" s="127" t="s">
        <v>203</v>
      </c>
      <c r="B16" s="127" t="s">
        <v>499</v>
      </c>
      <c r="C16" s="8" t="s">
        <v>204</v>
      </c>
    </row>
    <row r="17" spans="1:3" ht="12.75">
      <c r="A17" s="11">
        <v>1</v>
      </c>
      <c r="B17" s="13" t="s">
        <v>44</v>
      </c>
      <c r="C17" s="13" t="s">
        <v>253</v>
      </c>
    </row>
    <row r="18" spans="1:3" ht="67.5" customHeight="1">
      <c r="A18" s="12"/>
      <c r="B18" s="128"/>
      <c r="C18" s="162"/>
    </row>
    <row r="19" spans="1:3" ht="12.75">
      <c r="A19" s="12"/>
      <c r="B19" s="128"/>
      <c r="C19" s="162"/>
    </row>
    <row r="20" spans="1:3" ht="12.75">
      <c r="A20" s="12"/>
      <c r="B20" s="128"/>
      <c r="C20" s="162"/>
    </row>
    <row r="21" spans="1:3" ht="12.75">
      <c r="A21" s="12"/>
      <c r="B21" s="128"/>
      <c r="C21" s="162"/>
    </row>
    <row r="22" spans="1:3" ht="14.25" customHeight="1">
      <c r="A22" s="12"/>
      <c r="B22" s="128"/>
      <c r="C22" s="162"/>
    </row>
    <row r="23" spans="1:3" ht="12.75">
      <c r="A23" s="12"/>
      <c r="B23" s="181" t="s">
        <v>205</v>
      </c>
      <c r="C23" s="414">
        <v>0</v>
      </c>
    </row>
    <row r="25" spans="1:3" ht="12.75">
      <c r="A25" t="s">
        <v>206</v>
      </c>
      <c r="C25" s="31"/>
    </row>
    <row r="27" ht="12.75">
      <c r="C27" s="276"/>
    </row>
    <row r="28" ht="12.75">
      <c r="C28" s="276"/>
    </row>
    <row r="33" spans="2:3" ht="12.75">
      <c r="B33" s="2" t="s">
        <v>117</v>
      </c>
      <c r="C33" s="31" t="s">
        <v>611</v>
      </c>
    </row>
    <row r="34" spans="2:3" ht="12.75" customHeight="1">
      <c r="B34" s="131" t="s">
        <v>209</v>
      </c>
      <c r="C34" s="129" t="s">
        <v>500</v>
      </c>
    </row>
    <row r="35" spans="2:3" ht="12.75" customHeight="1">
      <c r="B35" s="131"/>
      <c r="C35" s="129"/>
    </row>
    <row r="37" spans="2:3" ht="12.75">
      <c r="B37" t="s">
        <v>132</v>
      </c>
      <c r="C37" s="31" t="s">
        <v>607</v>
      </c>
    </row>
    <row r="38" ht="12.75">
      <c r="C38" s="129" t="s">
        <v>501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M37"/>
  <sheetViews>
    <sheetView zoomScalePageLayoutView="0" workbookViewId="0" topLeftCell="A13">
      <selection activeCell="E41" sqref="E41"/>
    </sheetView>
  </sheetViews>
  <sheetFormatPr defaultColWidth="9.125" defaultRowHeight="12.75"/>
  <cols>
    <col min="1" max="1" width="4.375" style="0" customWidth="1"/>
    <col min="2" max="2" width="22.625" style="0" customWidth="1"/>
    <col min="3" max="3" width="16.625" style="168" customWidth="1"/>
    <col min="4" max="4" width="14.00390625" style="0" customWidth="1"/>
    <col min="5" max="5" width="11.25390625" style="0" customWidth="1"/>
    <col min="6" max="6" width="12.00390625" style="0" customWidth="1"/>
    <col min="7" max="7" width="15.125" style="168" customWidth="1"/>
    <col min="8" max="8" width="11.625" style="168" customWidth="1"/>
    <col min="9" max="9" width="17.75390625" style="0" customWidth="1"/>
    <col min="10" max="10" width="15.25390625" style="0" customWidth="1"/>
    <col min="11" max="11" width="14.625" style="0" customWidth="1"/>
    <col min="12" max="12" width="15.25390625" style="0" customWidth="1"/>
    <col min="13" max="13" width="7.00390625" style="0" customWidth="1"/>
    <col min="14" max="21" width="9.125" style="0" customWidth="1"/>
  </cols>
  <sheetData>
    <row r="1" ht="12.75">
      <c r="L1" s="200" t="s">
        <v>289</v>
      </c>
    </row>
    <row r="3" spans="10:12" ht="12.75">
      <c r="J3" s="180" t="s">
        <v>136</v>
      </c>
      <c r="K3" s="497">
        <v>507</v>
      </c>
      <c r="L3" s="498"/>
    </row>
    <row r="4" spans="10:12" ht="12.75">
      <c r="J4" s="180" t="s">
        <v>134</v>
      </c>
      <c r="K4" s="497"/>
      <c r="L4" s="498"/>
    </row>
    <row r="5" spans="10:12" ht="12.75" customHeight="1">
      <c r="J5" s="180" t="s">
        <v>135</v>
      </c>
      <c r="K5" s="497" t="s">
        <v>532</v>
      </c>
      <c r="L5" s="498"/>
    </row>
    <row r="6" ht="12.75" customHeight="1"/>
    <row r="7" ht="15" customHeight="1">
      <c r="A7" s="169" t="s">
        <v>258</v>
      </c>
    </row>
    <row r="8" spans="1:12" ht="15.75" customHeight="1">
      <c r="A8" s="170" t="s">
        <v>243</v>
      </c>
      <c r="I8" s="171"/>
      <c r="J8" s="171"/>
      <c r="L8" s="126" t="s">
        <v>202</v>
      </c>
    </row>
    <row r="9" spans="1:12" ht="24.75" customHeight="1">
      <c r="A9" s="493" t="s">
        <v>244</v>
      </c>
      <c r="B9" s="493" t="s">
        <v>282</v>
      </c>
      <c r="C9" s="490" t="s">
        <v>245</v>
      </c>
      <c r="D9" s="500" t="s">
        <v>246</v>
      </c>
      <c r="E9" s="501"/>
      <c r="F9" s="501"/>
      <c r="G9" s="491"/>
      <c r="H9" s="504" t="s">
        <v>247</v>
      </c>
      <c r="I9" s="507" t="s">
        <v>248</v>
      </c>
      <c r="J9" s="508"/>
      <c r="K9" s="509"/>
      <c r="L9" s="510" t="s">
        <v>259</v>
      </c>
    </row>
    <row r="10" spans="1:12" ht="21.75" customHeight="1">
      <c r="A10" s="494"/>
      <c r="B10" s="494"/>
      <c r="C10" s="496"/>
      <c r="D10" s="502"/>
      <c r="E10" s="503"/>
      <c r="F10" s="503"/>
      <c r="G10" s="492"/>
      <c r="H10" s="505"/>
      <c r="I10" s="513" t="s">
        <v>246</v>
      </c>
      <c r="J10" s="514"/>
      <c r="K10" s="510" t="s">
        <v>245</v>
      </c>
      <c r="L10" s="511"/>
    </row>
    <row r="11" spans="1:12" ht="29.25" customHeight="1">
      <c r="A11" s="494"/>
      <c r="B11" s="494"/>
      <c r="C11" s="493" t="s">
        <v>283</v>
      </c>
      <c r="D11" s="490" t="s">
        <v>295</v>
      </c>
      <c r="E11" s="490"/>
      <c r="F11" s="490"/>
      <c r="G11" s="491" t="s">
        <v>249</v>
      </c>
      <c r="H11" s="505"/>
      <c r="I11" s="515"/>
      <c r="J11" s="516"/>
      <c r="K11" s="512"/>
      <c r="L11" s="511"/>
    </row>
    <row r="12" spans="1:12" ht="90.75" customHeight="1">
      <c r="A12" s="495" t="s">
        <v>244</v>
      </c>
      <c r="B12" s="495"/>
      <c r="C12" s="495"/>
      <c r="D12" s="172" t="s">
        <v>290</v>
      </c>
      <c r="E12" s="172" t="s">
        <v>291</v>
      </c>
      <c r="F12" s="172" t="s">
        <v>292</v>
      </c>
      <c r="G12" s="492"/>
      <c r="H12" s="506"/>
      <c r="I12" s="173" t="s">
        <v>204</v>
      </c>
      <c r="J12" s="173" t="s">
        <v>284</v>
      </c>
      <c r="K12" s="173" t="s">
        <v>285</v>
      </c>
      <c r="L12" s="512"/>
    </row>
    <row r="13" spans="1:12" ht="11.25" customHeight="1">
      <c r="A13" s="174" t="s">
        <v>250</v>
      </c>
      <c r="B13" s="174" t="s">
        <v>251</v>
      </c>
      <c r="C13" s="174" t="s">
        <v>252</v>
      </c>
      <c r="D13" s="175" t="s">
        <v>44</v>
      </c>
      <c r="E13" s="176" t="s">
        <v>253</v>
      </c>
      <c r="F13" s="176" t="s">
        <v>254</v>
      </c>
      <c r="G13" s="177" t="s">
        <v>255</v>
      </c>
      <c r="H13" s="177" t="s">
        <v>256</v>
      </c>
      <c r="I13" s="178">
        <v>7</v>
      </c>
      <c r="J13" s="178">
        <v>8</v>
      </c>
      <c r="K13" s="177">
        <v>9</v>
      </c>
      <c r="L13" s="177" t="s">
        <v>257</v>
      </c>
    </row>
    <row r="14" spans="1:12" s="192" customFormat="1" ht="12.75" customHeight="1">
      <c r="A14" s="195">
        <v>507</v>
      </c>
      <c r="B14" s="452" t="s">
        <v>261</v>
      </c>
      <c r="C14" s="187" t="e">
        <f>'Приложение № 1 к Листу 02'!C9</f>
        <v>#VALUE!</v>
      </c>
      <c r="D14" s="188" t="e">
        <f>C14*0.18</f>
        <v>#VALUE!</v>
      </c>
      <c r="E14" s="189"/>
      <c r="F14" s="189"/>
      <c r="G14" s="190" t="e">
        <f>D14+E14+F14</f>
        <v>#VALUE!</v>
      </c>
      <c r="H14" s="190" t="e">
        <f>C14-G14</f>
        <v>#VALUE!</v>
      </c>
      <c r="I14" s="187"/>
      <c r="J14" s="189"/>
      <c r="K14" s="187"/>
      <c r="L14" s="191" t="e">
        <f>H14+I14+J14+K14</f>
        <v>#VALUE!</v>
      </c>
    </row>
    <row r="15" spans="1:13" ht="12.75">
      <c r="A15" s="193" t="s">
        <v>286</v>
      </c>
      <c r="B15" s="193" t="s">
        <v>603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</row>
    <row r="16" ht="12.75" customHeight="1"/>
    <row r="17" spans="2:4" ht="15.75">
      <c r="B17" s="182" t="s">
        <v>260</v>
      </c>
      <c r="D17" s="183"/>
    </row>
    <row r="18" ht="67.5" customHeight="1"/>
    <row r="19" spans="2:4" ht="12.75">
      <c r="B19" s="499" t="s">
        <v>261</v>
      </c>
      <c r="C19" s="499"/>
      <c r="D19" s="179" t="s">
        <v>262</v>
      </c>
    </row>
    <row r="20" spans="2:4" ht="12.75">
      <c r="B20" s="517"/>
      <c r="C20" s="518"/>
      <c r="D20" s="196"/>
    </row>
    <row r="21" spans="2:4" ht="12.75">
      <c r="B21" s="517"/>
      <c r="C21" s="518"/>
      <c r="D21" s="196"/>
    </row>
    <row r="22" spans="2:4" ht="12.75">
      <c r="B22" s="517"/>
      <c r="C22" s="518"/>
      <c r="D22" s="196"/>
    </row>
    <row r="23" spans="2:4" ht="12.75">
      <c r="B23" s="517"/>
      <c r="C23" s="518"/>
      <c r="D23" s="196"/>
    </row>
    <row r="24" spans="2:4" ht="12.75">
      <c r="B24" s="517"/>
      <c r="C24" s="518"/>
      <c r="D24" s="196"/>
    </row>
    <row r="25" spans="2:4" ht="12.75">
      <c r="B25" s="517"/>
      <c r="C25" s="518"/>
      <c r="D25" s="196"/>
    </row>
    <row r="26" spans="2:4" ht="12.75">
      <c r="B26" s="517"/>
      <c r="C26" s="518"/>
      <c r="D26" s="196"/>
    </row>
    <row r="27" spans="2:4" ht="12.75">
      <c r="B27" s="517"/>
      <c r="C27" s="518"/>
      <c r="D27" s="196"/>
    </row>
    <row r="28" spans="2:4" ht="12.75">
      <c r="B28" s="517"/>
      <c r="C28" s="518"/>
      <c r="D28" s="196"/>
    </row>
    <row r="29" spans="2:4" ht="12.75">
      <c r="B29" s="519" t="s">
        <v>205</v>
      </c>
      <c r="C29" s="520"/>
      <c r="D29" s="203">
        <v>0</v>
      </c>
    </row>
    <row r="30" spans="2:8" s="60" customFormat="1" ht="12.75">
      <c r="B30" s="184"/>
      <c r="C30" s="185"/>
      <c r="G30" s="186"/>
      <c r="H30" s="186"/>
    </row>
    <row r="31" spans="2:8" ht="12.75">
      <c r="B31" s="2" t="s">
        <v>117</v>
      </c>
      <c r="C31" s="45"/>
      <c r="D31" s="31"/>
      <c r="E31" s="31" t="s">
        <v>604</v>
      </c>
      <c r="G31"/>
      <c r="H31"/>
    </row>
    <row r="32" spans="2:8" ht="12.75" customHeight="1">
      <c r="B32" s="131" t="s">
        <v>209</v>
      </c>
      <c r="C32" s="130" t="s">
        <v>207</v>
      </c>
      <c r="E32" s="129" t="s">
        <v>210</v>
      </c>
      <c r="G32"/>
      <c r="H32"/>
    </row>
    <row r="33" spans="2:8" ht="12.75" customHeight="1">
      <c r="B33" s="131"/>
      <c r="C33" s="130"/>
      <c r="E33" s="129"/>
      <c r="G33"/>
      <c r="H33"/>
    </row>
    <row r="34" spans="3:8" ht="12.75">
      <c r="C34"/>
      <c r="G34"/>
      <c r="H34"/>
    </row>
    <row r="35" spans="2:8" ht="12.75">
      <c r="B35" t="s">
        <v>132</v>
      </c>
      <c r="C35" s="31"/>
      <c r="D35" s="31"/>
      <c r="E35" s="31" t="s">
        <v>604</v>
      </c>
      <c r="G35"/>
      <c r="H35"/>
    </row>
    <row r="36" spans="3:8" ht="12.75">
      <c r="C36" s="126" t="s">
        <v>207</v>
      </c>
      <c r="E36" s="129" t="s">
        <v>210</v>
      </c>
      <c r="G36"/>
      <c r="H36"/>
    </row>
    <row r="37" spans="3:8" ht="12.75">
      <c r="C37"/>
      <c r="G37"/>
      <c r="H37"/>
    </row>
  </sheetData>
  <sheetProtection/>
  <mergeCells count="26">
    <mergeCell ref="B20:C20"/>
    <mergeCell ref="B21:C21"/>
    <mergeCell ref="B22:C22"/>
    <mergeCell ref="B23:C23"/>
    <mergeCell ref="B28:C28"/>
    <mergeCell ref="B29:C29"/>
    <mergeCell ref="B24:C24"/>
    <mergeCell ref="B25:C25"/>
    <mergeCell ref="B26:C26"/>
    <mergeCell ref="B27:C27"/>
    <mergeCell ref="K3:L3"/>
    <mergeCell ref="K4:L4"/>
    <mergeCell ref="K5:L5"/>
    <mergeCell ref="B19:C19"/>
    <mergeCell ref="D9:G10"/>
    <mergeCell ref="H9:H12"/>
    <mergeCell ref="I9:K9"/>
    <mergeCell ref="L9:L12"/>
    <mergeCell ref="I10:J11"/>
    <mergeCell ref="K10:K11"/>
    <mergeCell ref="D11:F11"/>
    <mergeCell ref="G11:G12"/>
    <mergeCell ref="A9:A12"/>
    <mergeCell ref="B9:B12"/>
    <mergeCell ref="C9:C10"/>
    <mergeCell ref="C11:C12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G35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14.875" style="0" customWidth="1"/>
    <col min="2" max="2" width="16.25390625" style="0" customWidth="1"/>
    <col min="3" max="3" width="22.125" style="0" customWidth="1"/>
    <col min="4" max="5" width="18.25390625" style="0" customWidth="1"/>
    <col min="6" max="6" width="17.75390625" style="0" customWidth="1"/>
    <col min="7" max="7" width="23.375" style="0" customWidth="1"/>
  </cols>
  <sheetData>
    <row r="1" spans="1:7" s="60" customFormat="1" ht="13.5" thickBot="1">
      <c r="A1" s="63"/>
      <c r="B1" s="62"/>
      <c r="C1" s="62"/>
      <c r="D1" s="62"/>
      <c r="E1" s="62"/>
      <c r="F1" s="64" t="s">
        <v>136</v>
      </c>
      <c r="G1" s="339">
        <f>'Приложение № 3 к Листу 02'!F1</f>
        <v>507</v>
      </c>
    </row>
    <row r="2" spans="1:7" s="60" customFormat="1" ht="13.5" thickBot="1">
      <c r="A2" s="63"/>
      <c r="B2" s="62"/>
      <c r="C2" s="62"/>
      <c r="D2" s="62"/>
      <c r="E2" s="62"/>
      <c r="F2" s="64" t="s">
        <v>134</v>
      </c>
      <c r="G2" s="339">
        <f>'Приложение № 2 к Листу 02'!F2</f>
        <v>0</v>
      </c>
    </row>
    <row r="3" spans="1:7" s="60" customFormat="1" ht="13.5" thickBot="1">
      <c r="A3" s="340" t="s">
        <v>433</v>
      </c>
      <c r="B3" s="62"/>
      <c r="C3" s="340"/>
      <c r="D3" s="62"/>
      <c r="E3" s="62"/>
      <c r="F3" s="64" t="s">
        <v>135</v>
      </c>
      <c r="G3" s="341" t="str">
        <f>'Приложение № 2 к Листу 02'!F3</f>
        <v>1 квартал 2017</v>
      </c>
    </row>
    <row r="4" spans="1:7" s="60" customFormat="1" ht="15" customHeight="1">
      <c r="A4" s="340"/>
      <c r="B4" s="62"/>
      <c r="C4" s="340"/>
      <c r="D4" s="62"/>
      <c r="E4" s="62"/>
      <c r="F4" s="64"/>
      <c r="G4" s="342" t="s">
        <v>202</v>
      </c>
    </row>
    <row r="5" spans="1:7" s="61" customFormat="1" ht="17.25" customHeight="1">
      <c r="A5" s="343" t="s">
        <v>434</v>
      </c>
      <c r="B5" s="344"/>
      <c r="C5" s="65"/>
      <c r="D5" s="344"/>
      <c r="E5" s="65"/>
      <c r="F5" s="65"/>
      <c r="G5" s="68"/>
    </row>
    <row r="6" spans="1:7" s="61" customFormat="1" ht="15.75" customHeight="1" thickBot="1">
      <c r="A6" s="343" t="s">
        <v>435</v>
      </c>
      <c r="B6" s="344"/>
      <c r="C6" s="65"/>
      <c r="D6" s="344"/>
      <c r="E6" s="65"/>
      <c r="F6" s="65"/>
      <c r="G6" s="68"/>
    </row>
    <row r="7" spans="1:7" s="338" customFormat="1" ht="12.75">
      <c r="A7" s="345" t="s">
        <v>436</v>
      </c>
      <c r="B7" s="346" t="s">
        <v>131</v>
      </c>
      <c r="C7" s="347" t="s">
        <v>437</v>
      </c>
      <c r="D7" s="345" t="s">
        <v>438</v>
      </c>
      <c r="E7" s="345" t="s">
        <v>439</v>
      </c>
      <c r="F7" s="345" t="s">
        <v>438</v>
      </c>
      <c r="G7" s="348" t="s">
        <v>438</v>
      </c>
    </row>
    <row r="8" spans="1:7" s="338" customFormat="1" ht="12.75">
      <c r="A8" s="349" t="s">
        <v>440</v>
      </c>
      <c r="B8" s="350" t="s">
        <v>441</v>
      </c>
      <c r="C8" s="351" t="s">
        <v>442</v>
      </c>
      <c r="D8" s="352" t="s">
        <v>443</v>
      </c>
      <c r="E8" s="353" t="s">
        <v>444</v>
      </c>
      <c r="F8" s="353" t="s">
        <v>445</v>
      </c>
      <c r="G8" s="354" t="s">
        <v>443</v>
      </c>
    </row>
    <row r="9" spans="1:7" s="338" customFormat="1" ht="12.75">
      <c r="A9" s="349"/>
      <c r="B9" s="350" t="s">
        <v>446</v>
      </c>
      <c r="C9" s="351" t="s">
        <v>447</v>
      </c>
      <c r="D9" s="352" t="s">
        <v>448</v>
      </c>
      <c r="E9" s="353" t="s">
        <v>449</v>
      </c>
      <c r="F9" s="353" t="s">
        <v>444</v>
      </c>
      <c r="G9" s="354" t="s">
        <v>450</v>
      </c>
    </row>
    <row r="10" spans="1:7" s="338" customFormat="1" ht="12.75">
      <c r="A10" s="349"/>
      <c r="B10" s="350" t="s">
        <v>451</v>
      </c>
      <c r="C10" s="351" t="s">
        <v>452</v>
      </c>
      <c r="D10" s="352" t="s">
        <v>453</v>
      </c>
      <c r="E10" s="353"/>
      <c r="F10" s="353" t="s">
        <v>454</v>
      </c>
      <c r="G10" s="354" t="s">
        <v>455</v>
      </c>
    </row>
    <row r="11" spans="1:7" s="338" customFormat="1" ht="12.75">
      <c r="A11" s="349"/>
      <c r="B11" s="350"/>
      <c r="C11" s="351" t="s">
        <v>456</v>
      </c>
      <c r="D11" s="352" t="s">
        <v>457</v>
      </c>
      <c r="E11" s="353"/>
      <c r="F11" s="353" t="s">
        <v>458</v>
      </c>
      <c r="G11" s="354" t="s">
        <v>459</v>
      </c>
    </row>
    <row r="12" spans="1:7" s="338" customFormat="1" ht="12.75">
      <c r="A12" s="349"/>
      <c r="B12" s="350"/>
      <c r="C12" s="351"/>
      <c r="D12" s="352" t="s">
        <v>460</v>
      </c>
      <c r="E12" s="353"/>
      <c r="F12" s="352"/>
      <c r="G12" s="354" t="s">
        <v>461</v>
      </c>
    </row>
    <row r="13" spans="1:7" s="338" customFormat="1" ht="13.5" thickBot="1">
      <c r="A13" s="355"/>
      <c r="B13" s="356"/>
      <c r="C13" s="357"/>
      <c r="D13" s="358"/>
      <c r="E13" s="359"/>
      <c r="F13" s="358"/>
      <c r="G13" s="360" t="s">
        <v>462</v>
      </c>
    </row>
    <row r="14" spans="1:7" s="338" customFormat="1" ht="13.5" thickBot="1">
      <c r="A14" s="361">
        <v>1</v>
      </c>
      <c r="B14" s="361">
        <v>2</v>
      </c>
      <c r="C14" s="361">
        <v>3</v>
      </c>
      <c r="D14" s="361">
        <v>4</v>
      </c>
      <c r="E14" s="361">
        <v>5</v>
      </c>
      <c r="F14" s="361">
        <v>6</v>
      </c>
      <c r="G14" s="361">
        <v>7</v>
      </c>
    </row>
    <row r="15" spans="1:7" ht="13.5" customHeight="1">
      <c r="A15" s="362"/>
      <c r="B15" s="363"/>
      <c r="C15" s="364"/>
      <c r="D15" s="364"/>
      <c r="E15" s="365"/>
      <c r="F15" s="364"/>
      <c r="G15" s="366">
        <f>C15-D15-F15</f>
        <v>0</v>
      </c>
    </row>
    <row r="16" spans="1:7" ht="12.75" customHeight="1">
      <c r="A16" s="158"/>
      <c r="B16" s="367"/>
      <c r="C16" s="162"/>
      <c r="D16" s="162"/>
      <c r="E16" s="368"/>
      <c r="F16" s="162"/>
      <c r="G16" s="366">
        <f aca="true" t="shared" si="0" ref="G16:G30">C16-D16-F16</f>
        <v>0</v>
      </c>
    </row>
    <row r="17" spans="1:7" ht="14.25" customHeight="1">
      <c r="A17" s="158"/>
      <c r="B17" s="367"/>
      <c r="C17" s="162"/>
      <c r="D17" s="162"/>
      <c r="E17" s="368"/>
      <c r="F17" s="162"/>
      <c r="G17" s="366">
        <f t="shared" si="0"/>
        <v>0</v>
      </c>
    </row>
    <row r="18" spans="1:7" ht="67.5" customHeight="1">
      <c r="A18" s="158"/>
      <c r="B18" s="367"/>
      <c r="C18" s="162"/>
      <c r="D18" s="162"/>
      <c r="E18" s="368"/>
      <c r="F18" s="162"/>
      <c r="G18" s="366">
        <f t="shared" si="0"/>
        <v>0</v>
      </c>
    </row>
    <row r="19" spans="1:7" ht="12.75">
      <c r="A19" s="158"/>
      <c r="B19" s="367"/>
      <c r="C19" s="162"/>
      <c r="D19" s="162"/>
      <c r="E19" s="368"/>
      <c r="F19" s="162"/>
      <c r="G19" s="366">
        <f t="shared" si="0"/>
        <v>0</v>
      </c>
    </row>
    <row r="20" spans="1:7" ht="12.75">
      <c r="A20" s="158"/>
      <c r="B20" s="367"/>
      <c r="C20" s="162"/>
      <c r="D20" s="162"/>
      <c r="E20" s="368"/>
      <c r="F20" s="162"/>
      <c r="G20" s="366">
        <f t="shared" si="0"/>
        <v>0</v>
      </c>
    </row>
    <row r="21" spans="1:7" ht="12.75">
      <c r="A21" s="158"/>
      <c r="B21" s="367"/>
      <c r="C21" s="162"/>
      <c r="D21" s="162"/>
      <c r="E21" s="368"/>
      <c r="F21" s="162"/>
      <c r="G21" s="366">
        <f t="shared" si="0"/>
        <v>0</v>
      </c>
    </row>
    <row r="22" spans="1:7" ht="12.75">
      <c r="A22" s="158"/>
      <c r="B22" s="367"/>
      <c r="C22" s="162"/>
      <c r="D22" s="162"/>
      <c r="E22" s="368"/>
      <c r="F22" s="162"/>
      <c r="G22" s="366">
        <f t="shared" si="0"/>
        <v>0</v>
      </c>
    </row>
    <row r="23" spans="1:7" ht="12.75">
      <c r="A23" s="158"/>
      <c r="B23" s="367"/>
      <c r="C23" s="162"/>
      <c r="D23" s="162"/>
      <c r="E23" s="368"/>
      <c r="F23" s="162"/>
      <c r="G23" s="366">
        <f t="shared" si="0"/>
        <v>0</v>
      </c>
    </row>
    <row r="24" spans="1:7" ht="12.75">
      <c r="A24" s="158"/>
      <c r="B24" s="367"/>
      <c r="C24" s="162"/>
      <c r="D24" s="162"/>
      <c r="E24" s="368"/>
      <c r="F24" s="162"/>
      <c r="G24" s="366">
        <f t="shared" si="0"/>
        <v>0</v>
      </c>
    </row>
    <row r="25" spans="1:7" ht="12.75">
      <c r="A25" s="158"/>
      <c r="B25" s="367"/>
      <c r="C25" s="162"/>
      <c r="D25" s="162"/>
      <c r="E25" s="368"/>
      <c r="F25" s="162"/>
      <c r="G25" s="366">
        <f t="shared" si="0"/>
        <v>0</v>
      </c>
    </row>
    <row r="26" spans="1:7" ht="12.75">
      <c r="A26" s="158"/>
      <c r="B26" s="367"/>
      <c r="C26" s="162"/>
      <c r="D26" s="162"/>
      <c r="E26" s="368"/>
      <c r="F26" s="162"/>
      <c r="G26" s="366">
        <f t="shared" si="0"/>
        <v>0</v>
      </c>
    </row>
    <row r="27" spans="1:7" ht="12.75">
      <c r="A27" s="158"/>
      <c r="B27" s="367"/>
      <c r="C27" s="162"/>
      <c r="D27" s="162"/>
      <c r="E27" s="368"/>
      <c r="F27" s="162"/>
      <c r="G27" s="366">
        <f t="shared" si="0"/>
        <v>0</v>
      </c>
    </row>
    <row r="28" spans="1:7" ht="12.75">
      <c r="A28" s="158"/>
      <c r="B28" s="367"/>
      <c r="C28" s="162"/>
      <c r="D28" s="162"/>
      <c r="E28" s="368"/>
      <c r="F28" s="162"/>
      <c r="G28" s="366">
        <f t="shared" si="0"/>
        <v>0</v>
      </c>
    </row>
    <row r="29" spans="1:7" ht="12.75">
      <c r="A29" s="158"/>
      <c r="B29" s="367"/>
      <c r="C29" s="162"/>
      <c r="D29" s="162"/>
      <c r="E29" s="368"/>
      <c r="F29" s="162"/>
      <c r="G29" s="366">
        <f t="shared" si="0"/>
        <v>0</v>
      </c>
    </row>
    <row r="30" spans="1:7" ht="12.75">
      <c r="A30" s="158"/>
      <c r="B30" s="367"/>
      <c r="C30" s="162"/>
      <c r="D30" s="162"/>
      <c r="E30" s="368"/>
      <c r="F30" s="162"/>
      <c r="G30" s="366">
        <f t="shared" si="0"/>
        <v>0</v>
      </c>
    </row>
    <row r="31" spans="1:7" s="338" customFormat="1" ht="28.5" customHeight="1" thickBot="1">
      <c r="A31" s="369" t="s">
        <v>138</v>
      </c>
      <c r="B31" s="369" t="s">
        <v>138</v>
      </c>
      <c r="C31" s="370">
        <f>SUM(C15:C30)</f>
        <v>0</v>
      </c>
      <c r="D31" s="370">
        <f>SUM(D15:D30)</f>
        <v>0</v>
      </c>
      <c r="E31" s="369" t="s">
        <v>138</v>
      </c>
      <c r="F31" s="371">
        <f>SUM(F15:F30)</f>
        <v>0</v>
      </c>
      <c r="G31" s="371">
        <f>SUM(G15:G30)</f>
        <v>0</v>
      </c>
    </row>
    <row r="34" spans="1:7" ht="15.75" customHeight="1">
      <c r="A34" s="372" t="s">
        <v>117</v>
      </c>
      <c r="B34" s="372"/>
      <c r="C34" s="372" t="s">
        <v>612</v>
      </c>
      <c r="D34" s="373"/>
      <c r="E34" s="374" t="s">
        <v>132</v>
      </c>
      <c r="F34" s="375"/>
      <c r="G34" s="375" t="s">
        <v>604</v>
      </c>
    </row>
    <row r="35" spans="2:7" ht="12.75">
      <c r="B35" s="376" t="s">
        <v>207</v>
      </c>
      <c r="C35" s="376" t="s">
        <v>210</v>
      </c>
      <c r="E35" s="377"/>
      <c r="F35" s="376" t="s">
        <v>207</v>
      </c>
      <c r="G35" s="376" t="s">
        <v>210</v>
      </c>
    </row>
  </sheetData>
  <sheetProtection/>
  <protectedRanges>
    <protectedRange sqref="E34:G34" name="Диапазон9_1_1"/>
    <protectedRange sqref="E35:G35 B35:C35" name="Диапазон9_3_1_1"/>
  </protectedRanges>
  <printOptions/>
  <pageMargins left="0.7" right="0.7" top="0.75" bottom="0.75" header="0.3" footer="0.3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D30"/>
  <sheetViews>
    <sheetView zoomScalePageLayoutView="0" workbookViewId="0" topLeftCell="A11">
      <selection activeCell="M22" sqref="M22"/>
    </sheetView>
  </sheetViews>
  <sheetFormatPr defaultColWidth="9.00390625" defaultRowHeight="12.75"/>
  <cols>
    <col min="1" max="1" width="5.25390625" style="208" customWidth="1"/>
    <col min="2" max="2" width="55.75390625" style="240" customWidth="1"/>
    <col min="3" max="3" width="21.75390625" style="241" customWidth="1"/>
    <col min="4" max="5" width="9.125" style="183" customWidth="1"/>
    <col min="6" max="6" width="10.125" style="183" bestFit="1" customWidth="1"/>
    <col min="7" max="16384" width="9.125" style="183" customWidth="1"/>
  </cols>
  <sheetData>
    <row r="1" spans="2:3" ht="14.25" customHeight="1" hidden="1">
      <c r="B1" s="209"/>
      <c r="C1" s="210"/>
    </row>
    <row r="2" spans="1:3" ht="14.25" customHeight="1">
      <c r="A2" s="521" t="s">
        <v>296</v>
      </c>
      <c r="B2" s="521"/>
      <c r="C2" s="206">
        <f>'Отчет о целевом финансировании'!G1</f>
        <v>507</v>
      </c>
    </row>
    <row r="3" spans="1:3" ht="14.25" customHeight="1">
      <c r="A3" s="521" t="s">
        <v>136</v>
      </c>
      <c r="B3" s="521"/>
      <c r="C3" s="206">
        <f>'Отчет о целевом финансировании'!G2</f>
        <v>0</v>
      </c>
    </row>
    <row r="4" spans="1:3" ht="14.25" customHeight="1">
      <c r="A4" s="521" t="s">
        <v>297</v>
      </c>
      <c r="B4" s="521"/>
      <c r="C4" s="211" t="str">
        <f>'Отчет о целевом финансировании'!G3</f>
        <v>1 квартал 2017</v>
      </c>
    </row>
    <row r="5" spans="2:3" ht="14.25" customHeight="1">
      <c r="B5" s="212"/>
      <c r="C5" s="213"/>
    </row>
    <row r="6" spans="2:3" ht="15" customHeight="1">
      <c r="B6" s="214" t="s">
        <v>298</v>
      </c>
      <c r="C6" s="215"/>
    </row>
    <row r="7" spans="2:3" ht="15" customHeight="1">
      <c r="B7" s="216"/>
      <c r="C7" s="215"/>
    </row>
    <row r="8" spans="1:3" ht="36" customHeight="1">
      <c r="A8" s="217" t="s">
        <v>299</v>
      </c>
      <c r="B8" s="218" t="s">
        <v>300</v>
      </c>
      <c r="C8" s="219" t="s">
        <v>301</v>
      </c>
    </row>
    <row r="9" spans="1:3" ht="12.75">
      <c r="A9" s="220">
        <v>1</v>
      </c>
      <c r="B9" s="221">
        <v>2</v>
      </c>
      <c r="C9" s="222">
        <v>3</v>
      </c>
    </row>
    <row r="10" spans="1:3" ht="21.75" customHeight="1">
      <c r="A10" s="223">
        <v>1</v>
      </c>
      <c r="B10" s="224" t="s">
        <v>518</v>
      </c>
      <c r="C10" s="225"/>
    </row>
    <row r="11" spans="1:3" ht="203.25" customHeight="1">
      <c r="A11" s="223">
        <v>2</v>
      </c>
      <c r="B11" s="224" t="s">
        <v>519</v>
      </c>
      <c r="C11" s="225" t="s">
        <v>545</v>
      </c>
    </row>
    <row r="12" spans="1:3" ht="76.5">
      <c r="A12" s="223">
        <v>3</v>
      </c>
      <c r="B12" s="224" t="s">
        <v>520</v>
      </c>
      <c r="C12" s="226" t="s">
        <v>544</v>
      </c>
    </row>
    <row r="13" spans="1:3" ht="12.75">
      <c r="A13" s="223">
        <v>4</v>
      </c>
      <c r="B13" s="224" t="s">
        <v>521</v>
      </c>
      <c r="C13" s="226"/>
    </row>
    <row r="14" spans="1:3" ht="12.75">
      <c r="A14" s="223">
        <v>5</v>
      </c>
      <c r="B14" s="224" t="s">
        <v>522</v>
      </c>
      <c r="C14" s="226"/>
    </row>
    <row r="15" spans="1:3" ht="12.75">
      <c r="A15" s="223">
        <v>6</v>
      </c>
      <c r="B15" s="224" t="s">
        <v>302</v>
      </c>
      <c r="C15" s="227"/>
    </row>
    <row r="16" spans="1:3" ht="12.75" customHeight="1">
      <c r="A16" s="223">
        <v>7</v>
      </c>
      <c r="B16" s="224" t="s">
        <v>303</v>
      </c>
      <c r="C16" s="226"/>
    </row>
    <row r="17" spans="1:3" ht="48.75" customHeight="1">
      <c r="A17" s="223">
        <v>8</v>
      </c>
      <c r="B17" s="224" t="s">
        <v>304</v>
      </c>
      <c r="C17" s="226" t="str">
        <f>'Приложение № 3 к Листу 02'!D15</f>
        <v>Д91.01/К91.09 Поступления связанные с продажей ОС</v>
      </c>
    </row>
    <row r="18" spans="1:3" ht="67.5" customHeight="1">
      <c r="A18" s="223">
        <v>9</v>
      </c>
      <c r="B18" s="224" t="s">
        <v>395</v>
      </c>
      <c r="C18" s="226"/>
    </row>
    <row r="19" spans="1:3" ht="28.5" customHeight="1">
      <c r="A19" s="223">
        <v>10</v>
      </c>
      <c r="B19" s="224" t="s">
        <v>523</v>
      </c>
      <c r="C19" s="226"/>
    </row>
    <row r="20" spans="1:3" ht="27.75" customHeight="1">
      <c r="A20" s="223">
        <v>11</v>
      </c>
      <c r="B20" s="228" t="s">
        <v>524</v>
      </c>
      <c r="C20" s="226"/>
    </row>
    <row r="21" spans="1:3" ht="38.25">
      <c r="A21" s="223">
        <v>12</v>
      </c>
      <c r="B21" s="431" t="s">
        <v>538</v>
      </c>
      <c r="C21" s="227" t="s">
        <v>543</v>
      </c>
    </row>
    <row r="22" spans="1:3" s="232" customFormat="1" ht="32.25" customHeight="1">
      <c r="A22" s="229"/>
      <c r="B22" s="230" t="s">
        <v>305</v>
      </c>
      <c r="C22" s="231">
        <f>SUM(C10:C21)</f>
        <v>0</v>
      </c>
    </row>
    <row r="23" spans="1:3" s="232" customFormat="1" ht="18.75" customHeight="1">
      <c r="A23" s="233"/>
      <c r="B23" s="234"/>
      <c r="C23" s="234"/>
    </row>
    <row r="24" spans="1:4" s="232" customFormat="1" ht="41.25" customHeight="1">
      <c r="A24" s="461" t="s">
        <v>400</v>
      </c>
      <c r="B24" s="461"/>
      <c r="C24" s="461"/>
      <c r="D24" s="2"/>
    </row>
    <row r="25" spans="1:3" s="232" customFormat="1" ht="18.75" customHeight="1">
      <c r="A25" s="233"/>
      <c r="B25" s="279"/>
      <c r="C25" s="279"/>
    </row>
    <row r="26" spans="1:3" s="232" customFormat="1" ht="18.75" customHeight="1">
      <c r="A26" s="233"/>
      <c r="B26" s="279"/>
      <c r="C26" s="279"/>
    </row>
    <row r="27" spans="1:3" s="232" customFormat="1" ht="16.5" customHeight="1">
      <c r="A27" s="235"/>
      <c r="B27" s="212" t="s">
        <v>117</v>
      </c>
      <c r="C27" s="236" t="s">
        <v>613</v>
      </c>
    </row>
    <row r="28" spans="1:3" s="232" customFormat="1" ht="16.5" customHeight="1">
      <c r="A28" s="235"/>
      <c r="B28" s="212"/>
      <c r="C28" s="237"/>
    </row>
    <row r="29" spans="1:3" s="232" customFormat="1" ht="16.5" customHeight="1">
      <c r="A29" s="235"/>
      <c r="B29" s="238" t="s">
        <v>132</v>
      </c>
      <c r="C29" s="236" t="s">
        <v>608</v>
      </c>
    </row>
    <row r="30" spans="1:3" s="232" customFormat="1" ht="16.5" customHeight="1">
      <c r="A30" s="235"/>
      <c r="B30" s="239"/>
      <c r="C30" s="237"/>
    </row>
  </sheetData>
  <sheetProtection/>
  <mergeCells count="4">
    <mergeCell ref="A2:B2"/>
    <mergeCell ref="A3:B3"/>
    <mergeCell ref="A4:B4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C41"/>
  <sheetViews>
    <sheetView zoomScalePageLayoutView="0" workbookViewId="0" topLeftCell="A12">
      <selection activeCell="P33" sqref="P33"/>
    </sheetView>
  </sheetViews>
  <sheetFormatPr defaultColWidth="9.00390625" defaultRowHeight="12.75"/>
  <cols>
    <col min="1" max="1" width="5.25390625" style="208" customWidth="1"/>
    <col min="2" max="2" width="66.25390625" style="240" customWidth="1"/>
    <col min="3" max="3" width="19.625" style="241" customWidth="1"/>
    <col min="4" max="16384" width="9.125" style="183" customWidth="1"/>
  </cols>
  <sheetData>
    <row r="1" spans="2:3" ht="14.25" customHeight="1" hidden="1">
      <c r="B1" s="209"/>
      <c r="C1" s="210"/>
    </row>
    <row r="2" spans="1:3" ht="14.25" customHeight="1">
      <c r="A2" s="521" t="s">
        <v>296</v>
      </c>
      <c r="B2" s="521"/>
      <c r="C2" s="206">
        <f>'Доходы от реализации'!C2</f>
        <v>507</v>
      </c>
    </row>
    <row r="3" spans="1:3" ht="14.25" customHeight="1">
      <c r="A3" s="521" t="s">
        <v>136</v>
      </c>
      <c r="B3" s="521"/>
      <c r="C3" s="206">
        <f>'Доходы от реализации'!C3</f>
        <v>0</v>
      </c>
    </row>
    <row r="4" spans="1:3" ht="14.25" customHeight="1">
      <c r="A4" s="521" t="s">
        <v>297</v>
      </c>
      <c r="B4" s="521"/>
      <c r="C4" s="11" t="str">
        <f>'Доходы от реализации'!C4</f>
        <v>1 квартал 2017</v>
      </c>
    </row>
    <row r="5" spans="2:3" ht="14.25" customHeight="1">
      <c r="B5" s="212"/>
      <c r="C5" s="213"/>
    </row>
    <row r="6" spans="2:3" ht="15" customHeight="1">
      <c r="B6" s="214" t="s">
        <v>306</v>
      </c>
      <c r="C6" s="215"/>
    </row>
    <row r="7" spans="2:3" ht="15" customHeight="1">
      <c r="B7" s="216"/>
      <c r="C7" s="215"/>
    </row>
    <row r="8" spans="1:3" ht="36" customHeight="1">
      <c r="A8" s="217" t="s">
        <v>299</v>
      </c>
      <c r="B8" s="218" t="s">
        <v>320</v>
      </c>
      <c r="C8" s="219" t="s">
        <v>301</v>
      </c>
    </row>
    <row r="9" spans="1:3" ht="12.75">
      <c r="A9" s="220">
        <v>1</v>
      </c>
      <c r="B9" s="221">
        <v>2</v>
      </c>
      <c r="C9" s="222">
        <v>3</v>
      </c>
    </row>
    <row r="10" spans="1:3" ht="15" customHeight="1">
      <c r="A10" s="223">
        <v>1</v>
      </c>
      <c r="B10" s="242" t="s">
        <v>307</v>
      </c>
      <c r="C10" s="243"/>
    </row>
    <row r="11" spans="1:3" ht="15" customHeight="1">
      <c r="A11" s="223">
        <v>2</v>
      </c>
      <c r="B11" s="280" t="s">
        <v>431</v>
      </c>
      <c r="C11" s="243"/>
    </row>
    <row r="12" spans="1:3" ht="15" customHeight="1">
      <c r="A12" s="223">
        <v>3</v>
      </c>
      <c r="B12" s="242" t="s">
        <v>308</v>
      </c>
      <c r="C12" s="243"/>
    </row>
    <row r="13" spans="1:3" ht="25.5" customHeight="1">
      <c r="A13" s="223">
        <v>4</v>
      </c>
      <c r="B13" s="242" t="s">
        <v>309</v>
      </c>
      <c r="C13" s="243" t="s">
        <v>548</v>
      </c>
    </row>
    <row r="14" spans="1:3" ht="15" customHeight="1">
      <c r="A14" s="223">
        <v>5</v>
      </c>
      <c r="B14" s="242" t="s">
        <v>310</v>
      </c>
      <c r="C14" s="243"/>
    </row>
    <row r="15" spans="1:3" ht="15" customHeight="1">
      <c r="A15" s="223">
        <v>6</v>
      </c>
      <c r="B15" s="242" t="s">
        <v>311</v>
      </c>
      <c r="C15" s="243"/>
    </row>
    <row r="16" spans="1:3" ht="12.75" customHeight="1">
      <c r="A16" s="223">
        <v>7</v>
      </c>
      <c r="B16" s="242" t="s">
        <v>312</v>
      </c>
      <c r="C16" s="243"/>
    </row>
    <row r="17" spans="1:3" ht="52.5" customHeight="1">
      <c r="A17" s="223">
        <v>8</v>
      </c>
      <c r="B17" s="242" t="s">
        <v>313</v>
      </c>
      <c r="C17" s="433" t="s">
        <v>549</v>
      </c>
    </row>
    <row r="18" spans="1:3" ht="67.5" customHeight="1">
      <c r="A18" s="223">
        <v>9</v>
      </c>
      <c r="B18" s="242" t="s">
        <v>314</v>
      </c>
      <c r="C18" s="243"/>
    </row>
    <row r="19" spans="1:3" ht="15" customHeight="1">
      <c r="A19" s="223">
        <v>10</v>
      </c>
      <c r="B19" s="280" t="s">
        <v>423</v>
      </c>
      <c r="C19" s="243"/>
    </row>
    <row r="20" spans="1:3" s="315" customFormat="1" ht="26.25" customHeight="1">
      <c r="A20" s="223">
        <v>11</v>
      </c>
      <c r="B20" s="280" t="s">
        <v>424</v>
      </c>
      <c r="C20" s="314"/>
    </row>
    <row r="21" spans="1:3" ht="15" customHeight="1">
      <c r="A21" s="223">
        <v>12</v>
      </c>
      <c r="B21" s="242" t="s">
        <v>315</v>
      </c>
      <c r="C21" s="243"/>
    </row>
    <row r="22" spans="1:3" ht="24.75" customHeight="1">
      <c r="A22" s="223">
        <v>13</v>
      </c>
      <c r="B22" s="280" t="s">
        <v>416</v>
      </c>
      <c r="C22" s="243"/>
    </row>
    <row r="23" spans="1:3" ht="15" customHeight="1">
      <c r="A23" s="223">
        <v>14</v>
      </c>
      <c r="B23" s="242" t="s">
        <v>316</v>
      </c>
      <c r="C23" s="243"/>
    </row>
    <row r="24" spans="1:3" ht="15" customHeight="1">
      <c r="A24" s="223">
        <v>15</v>
      </c>
      <c r="B24" s="242" t="s">
        <v>317</v>
      </c>
      <c r="C24" s="243"/>
    </row>
    <row r="25" spans="1:3" ht="24" customHeight="1">
      <c r="A25" s="223">
        <v>16</v>
      </c>
      <c r="B25" s="242" t="s">
        <v>318</v>
      </c>
      <c r="C25" s="243"/>
    </row>
    <row r="26" spans="1:3" ht="15" customHeight="1">
      <c r="A26" s="223">
        <v>17</v>
      </c>
      <c r="B26" s="280" t="s">
        <v>397</v>
      </c>
      <c r="C26" s="243"/>
    </row>
    <row r="27" spans="1:3" ht="15" customHeight="1">
      <c r="A27" s="223">
        <v>18</v>
      </c>
      <c r="B27" s="280" t="s">
        <v>398</v>
      </c>
      <c r="C27" s="243"/>
    </row>
    <row r="28" spans="1:3" s="315" customFormat="1" ht="25.5" customHeight="1">
      <c r="A28" s="223">
        <v>19</v>
      </c>
      <c r="B28" s="280" t="s">
        <v>427</v>
      </c>
      <c r="C28" s="314"/>
    </row>
    <row r="29" spans="1:3" s="315" customFormat="1" ht="25.5" customHeight="1">
      <c r="A29" s="223">
        <v>20</v>
      </c>
      <c r="B29" s="280" t="s">
        <v>468</v>
      </c>
      <c r="C29" s="314"/>
    </row>
    <row r="30" spans="1:3" ht="18.75" customHeight="1">
      <c r="A30" s="223">
        <v>21</v>
      </c>
      <c r="B30" s="280" t="s">
        <v>425</v>
      </c>
      <c r="C30" s="243"/>
    </row>
    <row r="31" spans="1:3" ht="27.75" customHeight="1">
      <c r="A31" s="223">
        <v>22</v>
      </c>
      <c r="B31" s="280" t="s">
        <v>426</v>
      </c>
      <c r="C31" s="243"/>
    </row>
    <row r="32" spans="1:3" ht="89.25">
      <c r="A32" s="223">
        <v>23</v>
      </c>
      <c r="B32" s="278" t="s">
        <v>402</v>
      </c>
      <c r="C32" s="244" t="s">
        <v>550</v>
      </c>
    </row>
    <row r="33" spans="1:3" s="232" customFormat="1" ht="29.25" customHeight="1">
      <c r="A33" s="229"/>
      <c r="B33" s="230" t="s">
        <v>319</v>
      </c>
      <c r="C33" s="231">
        <f>SUM(C10:C32)</f>
        <v>0</v>
      </c>
    </row>
    <row r="34" spans="1:3" s="232" customFormat="1" ht="15.75" customHeight="1">
      <c r="A34" s="235"/>
      <c r="B34" s="239"/>
      <c r="C34" s="237"/>
    </row>
    <row r="35" spans="1:3" s="232" customFormat="1" ht="39.75" customHeight="1">
      <c r="A35" s="461" t="s">
        <v>400</v>
      </c>
      <c r="B35" s="461"/>
      <c r="C35" s="461"/>
    </row>
    <row r="36" spans="1:3" s="232" customFormat="1" ht="16.5" customHeight="1">
      <c r="A36" s="235"/>
      <c r="B36" s="239"/>
      <c r="C36" s="237"/>
    </row>
    <row r="37" spans="1:3" s="232" customFormat="1" ht="16.5" customHeight="1">
      <c r="A37" s="235"/>
      <c r="B37" s="239"/>
      <c r="C37" s="237"/>
    </row>
    <row r="38" spans="1:3" s="232" customFormat="1" ht="16.5" customHeight="1">
      <c r="A38" s="235"/>
      <c r="B38" s="212" t="s">
        <v>117</v>
      </c>
      <c r="C38" s="236" t="s">
        <v>613</v>
      </c>
    </row>
    <row r="39" spans="1:3" s="232" customFormat="1" ht="16.5" customHeight="1">
      <c r="A39" s="235"/>
      <c r="B39" s="212"/>
      <c r="C39" s="237"/>
    </row>
    <row r="40" spans="1:3" s="232" customFormat="1" ht="16.5" customHeight="1">
      <c r="A40" s="235"/>
      <c r="B40" s="238" t="s">
        <v>132</v>
      </c>
      <c r="C40" s="236" t="s">
        <v>608</v>
      </c>
    </row>
    <row r="41" spans="1:3" s="232" customFormat="1" ht="16.5" customHeight="1">
      <c r="A41" s="235"/>
      <c r="B41" s="239"/>
      <c r="C41" s="237"/>
    </row>
  </sheetData>
  <sheetProtection/>
  <mergeCells count="4">
    <mergeCell ref="A2:B2"/>
    <mergeCell ref="A3:B3"/>
    <mergeCell ref="A4:B4"/>
    <mergeCell ref="A35:C35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</dc:creator>
  <cp:keywords/>
  <dc:description/>
  <cp:lastModifiedBy>Andrey</cp:lastModifiedBy>
  <cp:lastPrinted>2017-05-18T06:15:49Z</cp:lastPrinted>
  <dcterms:created xsi:type="dcterms:W3CDTF">2005-03-03T13:19:41Z</dcterms:created>
  <dcterms:modified xsi:type="dcterms:W3CDTF">2017-06-10T15:18:51Z</dcterms:modified>
  <cp:category/>
  <cp:version/>
  <cp:contentType/>
  <cp:contentStatus/>
</cp:coreProperties>
</file>