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<sst xmlns="http://schemas.openxmlformats.org/spreadsheetml/2006/main" count="26" uniqueCount="22">
  <si>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Тестовый отчет за какой-то период</t>
  </si>
  <si>
    <t>(аналитика и значения не являются действительными)</t>
  </si>
  <si>
    <t>Аналитические разрезы</t>
  </si>
  <si>
    <t>Общие затраты</t>
  </si>
  <si>
    <t>Прямые затраты</t>
  </si>
  <si>
    <t>Распределяемые затраты</t>
  </si>
  <si>
    <t>(Дт 20)</t>
  </si>
  <si>
    <t>( по документам)</t>
  </si>
  <si>
    <t>(разница)</t>
  </si>
  <si>
    <t>Подразделение 1</t>
  </si>
  <si>
    <t>Амортизация</t>
  </si>
  <si>
    <t>Материалы</t>
  </si>
  <si>
    <t>Договор №100 (Заказчик №3)</t>
  </si>
  <si>
    <t>Договор №5 (Заказчик №5)</t>
  </si>
  <si>
    <t>Работы и услуги</t>
  </si>
  <si>
    <t>Договор №1 (Заказчик №1)</t>
  </si>
  <si>
    <t>Договор №2 (Заказчик №1)</t>
  </si>
  <si>
    <t>Договор №1 (Заказчик №2)</t>
  </si>
  <si>
    <t>Заработная плата</t>
  </si>
  <si>
    <t>Страховые взносы</t>
  </si>
  <si>
    <t>Подразделение 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</si>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</sst>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workbookViewId="0" topLeftCell="A1">
      <selection activeCell="C6" sqref="C6"/>
    </sheetView>
  </sheetViews>
  <sheetFormatPr defaultColWidth="9.140625" defaultRowHeight="12.75"/>
  <cols>
    <col min="1" max="1" width="1.421875" style="0" customWidth="1"/>
    <col min="2" max="2" width="37.7109375" style="0" customWidth="1"/>
    <col min="3" max="3" width="15.28125" style="0" customWidth="1"/>
    <col min="4" max="4" width="15.00390625" style="0" customWidth="1"/>
    <col min="5" max="5" width="16.421875" style="0" customWidth="1"/>
    <col min="6" max="16384" width="11.57421875" style="0" customWidth="1"/>
  </cols>
  <sheetData>
    <row r="2" ht="16.5">
      <c r="B2" s="1" t="s">
        <v>0</v>
      </c>
    </row>
    <row r="3" ht="12.75">
      <c r="B3" t="s">
        <v>1</v>
      </c>
    </row>
    <row r="5" spans="2:5" ht="25.5">
      <c r="B5" s="2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5" t="s">
        <v>6</v>
      </c>
      <c r="D6" s="4" t="s">
        <v>7</v>
      </c>
      <c r="E6" s="4" t="s">
        <v>8</v>
      </c>
    </row>
    <row r="7" spans="2:5" ht="12.75">
      <c r="B7" s="6" t="s">
        <v>9</v>
      </c>
      <c r="C7" s="6">
        <f>C8+C9+C12+C15+C17</f>
        <v>18183721</v>
      </c>
      <c r="D7" s="6">
        <f>D9+D12</f>
        <v>2113045</v>
      </c>
      <c r="E7" s="6">
        <f>C7-D7</f>
        <v>16070676</v>
      </c>
    </row>
    <row r="8" spans="2:5" ht="12.75">
      <c r="B8" s="7" t="s">
        <v>10</v>
      </c>
      <c r="C8" s="7">
        <v>7868767</v>
      </c>
      <c r="D8" s="8"/>
      <c r="E8" s="7">
        <f>C8</f>
        <v>7868767</v>
      </c>
    </row>
    <row r="9" spans="2:5" ht="12.75">
      <c r="B9" s="7" t="s">
        <v>11</v>
      </c>
      <c r="C9" s="7">
        <f>SUM(C10:C11)+500000</f>
        <v>2165345</v>
      </c>
      <c r="D9" s="7">
        <f>SUM(D10:D11)</f>
        <v>1665345</v>
      </c>
      <c r="E9" s="7">
        <f>C9-D9</f>
        <v>500000</v>
      </c>
    </row>
    <row r="10" spans="2:5" ht="12.75">
      <c r="B10" s="9" t="s">
        <v>12</v>
      </c>
      <c r="C10" s="10">
        <v>1435345</v>
      </c>
      <c r="D10" s="10">
        <f>C10</f>
        <v>1435345</v>
      </c>
      <c r="E10" s="11"/>
    </row>
    <row r="11" spans="2:5" ht="12.75">
      <c r="B11" s="9" t="s">
        <v>13</v>
      </c>
      <c r="C11" s="10">
        <v>230000</v>
      </c>
      <c r="D11" s="10">
        <f>C11</f>
        <v>230000</v>
      </c>
      <c r="E11" s="11"/>
    </row>
    <row r="12" spans="2:5" ht="12.75">
      <c r="B12" s="7" t="s">
        <v>14</v>
      </c>
      <c r="C12" s="7">
        <f>SUM(C13:C15)</f>
        <v>447700</v>
      </c>
      <c r="D12" s="7">
        <f>SUM(D13:D15)</f>
        <v>447700</v>
      </c>
      <c r="E12" s="7"/>
    </row>
    <row r="13" spans="2:5" ht="12.75">
      <c r="B13" s="9" t="s">
        <v>15</v>
      </c>
      <c r="C13" s="10">
        <v>56300</v>
      </c>
      <c r="D13" s="10">
        <v>56300</v>
      </c>
      <c r="E13" s="11"/>
    </row>
    <row r="14" spans="2:5" ht="12.75">
      <c r="B14" s="9" t="s">
        <v>16</v>
      </c>
      <c r="C14" s="10">
        <v>346000</v>
      </c>
      <c r="D14" s="10">
        <v>346000</v>
      </c>
      <c r="E14" s="11"/>
    </row>
    <row r="15" spans="2:5" ht="12.75">
      <c r="B15" s="9" t="s">
        <v>17</v>
      </c>
      <c r="C15" s="10">
        <v>45400</v>
      </c>
      <c r="D15" s="10">
        <v>45400</v>
      </c>
      <c r="E15" s="11"/>
    </row>
    <row r="16" spans="2:5" ht="12.75">
      <c r="B16" s="7" t="s">
        <v>18</v>
      </c>
      <c r="C16" s="7">
        <v>87987</v>
      </c>
      <c r="D16" s="8"/>
      <c r="E16" s="7">
        <f>C16</f>
        <v>87987</v>
      </c>
    </row>
    <row r="17" spans="2:5" ht="12.75">
      <c r="B17" s="7" t="s">
        <v>19</v>
      </c>
      <c r="C17" s="7">
        <v>7656509</v>
      </c>
      <c r="D17" s="8"/>
      <c r="E17" s="7">
        <f>C17</f>
        <v>7656509</v>
      </c>
    </row>
    <row r="18" spans="2:5" ht="12.75">
      <c r="B18" s="12" t="s">
        <v>20</v>
      </c>
      <c r="C18" s="12">
        <f>C19+C21+C22</f>
        <v>2322660</v>
      </c>
      <c r="D18" s="12">
        <f>D19</f>
        <v>378000</v>
      </c>
      <c r="E18" s="12">
        <f>C18-D18</f>
        <v>1944660</v>
      </c>
    </row>
    <row r="19" spans="2:5" ht="12.75">
      <c r="B19" s="7" t="s">
        <v>14</v>
      </c>
      <c r="C19" s="7">
        <f>SUM(C20)+1000000</f>
        <v>1378000</v>
      </c>
      <c r="D19" s="7">
        <f>SUM(D20)</f>
        <v>378000</v>
      </c>
      <c r="E19" s="7">
        <f>C19-D19</f>
        <v>1000000</v>
      </c>
    </row>
    <row r="20" spans="2:5" ht="12.75">
      <c r="B20" s="9" t="s">
        <v>17</v>
      </c>
      <c r="C20" s="10">
        <v>378000</v>
      </c>
      <c r="D20" s="10">
        <f>C20</f>
        <v>378000</v>
      </c>
      <c r="E20" s="11"/>
    </row>
    <row r="21" spans="2:5" ht="12.75">
      <c r="B21" s="7" t="s">
        <v>18</v>
      </c>
      <c r="C21" s="7">
        <v>88000</v>
      </c>
      <c r="D21" s="8"/>
      <c r="E21" s="7">
        <f>C21</f>
        <v>88000</v>
      </c>
    </row>
    <row r="22" spans="2:5" ht="12.75">
      <c r="B22" s="7" t="s">
        <v>19</v>
      </c>
      <c r="C22" s="7">
        <v>856660</v>
      </c>
      <c r="D22" s="8"/>
      <c r="E22" s="7">
        <f>C22</f>
        <v>856660</v>
      </c>
    </row>
    <row r="23" spans="2:5" ht="12.75">
      <c r="B23" s="13" t="s">
        <v>21</v>
      </c>
      <c r="C23" s="14">
        <f>C7+C18</f>
        <v>20506381</v>
      </c>
      <c r="D23" s="14">
        <f>D7+D18</f>
        <v>2491045</v>
      </c>
      <c r="E23" s="14">
        <f>E7+E18</f>
        <v>18015336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2017-01-25T11:23:21Z</dcterms:modified>
  <cp:category/>
  <cp:version/>
  <cp:contentType/>
  <cp:contentStatus/>
</cp:coreProperties>
</file>